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320" windowHeight="12120" activeTab="1"/>
  </bookViews>
  <sheets>
    <sheet name="POKYNY" sheetId="1" r:id="rId1"/>
    <sheet name="PŘIHLÁŠKA" sheetId="2" r:id="rId2"/>
    <sheet name="načtení přihlášky z TXT souboru" sheetId="3" r:id="rId3"/>
    <sheet name="CISELNIK_KAT" sheetId="4" r:id="rId4"/>
    <sheet name="CISELNIK_ODD" sheetId="5" r:id="rId5"/>
  </sheets>
  <definedNames>
    <definedName name="_xlnm.Print_Titles" localSheetId="1">'PŘIHLÁŠKA'!$14:$14</definedName>
    <definedName name="_xlnm.Print_Area" localSheetId="1">'PŘIHLÁŠKA'!$A$4:$S$80</definedName>
  </definedNames>
  <calcPr fullCalcOnLoad="1"/>
</workbook>
</file>

<file path=xl/comments2.xml><?xml version="1.0" encoding="utf-8"?>
<comments xmlns="http://schemas.openxmlformats.org/spreadsheetml/2006/main">
  <authors>
    <author>Tomáš Matras</author>
  </authors>
  <commentList>
    <comment ref="A6" authorId="0">
      <text>
        <r>
          <rPr>
            <b/>
            <sz val="8"/>
            <rFont val="Tahoma"/>
            <family val="0"/>
          </rPr>
          <t xml:space="preserve">Např: </t>
        </r>
        <r>
          <rPr>
            <sz val="8"/>
            <rFont val="Tahoma"/>
            <family val="2"/>
          </rPr>
          <t xml:space="preserve">Novák Josef, Bechyňská 24, 150 00 Praha 5
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Např: </t>
        </r>
        <r>
          <rPr>
            <sz val="8"/>
            <rFont val="Tahoma"/>
            <family val="2"/>
          </rPr>
          <t>CHT8801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Např.: </t>
        </r>
        <r>
          <rPr>
            <sz val="8"/>
            <rFont val="Tahoma"/>
            <family val="2"/>
          </rPr>
          <t>josef.novak@seznam.cz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Číslo v následujícím formátu: </t>
        </r>
        <r>
          <rPr>
            <sz val="8"/>
            <rFont val="Tahoma"/>
            <family val="2"/>
          </rPr>
          <t>604 493 897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Např.: </t>
        </r>
        <r>
          <rPr>
            <sz val="8"/>
            <rFont val="Tahoma"/>
            <family val="2"/>
          </rPr>
          <t>12.4.2006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Např.: </t>
        </r>
        <r>
          <rPr>
            <sz val="8"/>
            <rFont val="Tahoma"/>
            <family val="2"/>
          </rPr>
          <t>650 749 531/0100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Např: </t>
        </r>
        <r>
          <rPr>
            <sz val="8"/>
            <rFont val="Tahoma"/>
            <family val="2"/>
          </rPr>
          <t>V Chrasti, 12.4.2006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Přednastaveně zaškrtnuty všechny etapy, vyberte pouze ty, které poběžíte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sz val="8"/>
            <rFont val="Tahoma"/>
            <family val="0"/>
          </rPr>
          <t xml:space="preserve">Zaškrtněte buďto nic, kemp nebo tělocvičnu
</t>
        </r>
      </text>
    </comment>
    <comment ref="M14" authorId="0">
      <text>
        <r>
          <rPr>
            <b/>
            <sz val="8"/>
            <rFont val="Tahoma"/>
            <family val="0"/>
          </rPr>
          <t>Kyvadlová doprava na E2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30,-Kč/Etapa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<sst xmlns="http://schemas.openxmlformats.org/spreadsheetml/2006/main" count="1526" uniqueCount="943">
  <si>
    <t>1117</t>
  </si>
  <si>
    <t>0920</t>
  </si>
  <si>
    <t>0901</t>
  </si>
  <si>
    <t>0601</t>
  </si>
  <si>
    <t>0801</t>
  </si>
  <si>
    <t>0802</t>
  </si>
  <si>
    <t>0420</t>
  </si>
  <si>
    <t>0722</t>
  </si>
  <si>
    <t>1001</t>
  </si>
  <si>
    <t>1114</t>
  </si>
  <si>
    <t>0923</t>
  </si>
  <si>
    <t>0803</t>
  </si>
  <si>
    <t>0402</t>
  </si>
  <si>
    <t>0501</t>
  </si>
  <si>
    <t>0804</t>
  </si>
  <si>
    <t>0626</t>
  </si>
  <si>
    <t>0301</t>
  </si>
  <si>
    <t>0701</t>
  </si>
  <si>
    <t>0403</t>
  </si>
  <si>
    <t>0902</t>
  </si>
  <si>
    <t>0602</t>
  </si>
  <si>
    <t>0404</t>
  </si>
  <si>
    <t>0702</t>
  </si>
  <si>
    <t>0718</t>
  </si>
  <si>
    <t>0201</t>
  </si>
  <si>
    <t>0202</t>
  </si>
  <si>
    <t>0101</t>
  </si>
  <si>
    <t>0527</t>
  </si>
  <si>
    <t>0603</t>
  </si>
  <si>
    <t>0504</t>
  </si>
  <si>
    <t>0604</t>
  </si>
  <si>
    <t>0102</t>
  </si>
  <si>
    <t>0505</t>
  </si>
  <si>
    <t>0103</t>
  </si>
  <si>
    <t>1002</t>
  </si>
  <si>
    <t>0703</t>
  </si>
  <si>
    <t>0104</t>
  </si>
  <si>
    <t>0506</t>
  </si>
  <si>
    <t>1003</t>
  </si>
  <si>
    <t>0531</t>
  </si>
  <si>
    <t>0806</t>
  </si>
  <si>
    <t>0203</t>
  </si>
  <si>
    <t>1004</t>
  </si>
  <si>
    <t>0807</t>
  </si>
  <si>
    <t>0903</t>
  </si>
  <si>
    <t>0605</t>
  </si>
  <si>
    <t>0606</t>
  </si>
  <si>
    <t>0904</t>
  </si>
  <si>
    <t>0704</t>
  </si>
  <si>
    <t>0507</t>
  </si>
  <si>
    <t>0607</t>
  </si>
  <si>
    <t>0105</t>
  </si>
  <si>
    <t>0705</t>
  </si>
  <si>
    <t>0808</t>
  </si>
  <si>
    <t>0508</t>
  </si>
  <si>
    <t>0324</t>
  </si>
  <si>
    <t>0706</t>
  </si>
  <si>
    <t>0608</t>
  </si>
  <si>
    <t>0405</t>
  </si>
  <si>
    <t>0905</t>
  </si>
  <si>
    <t>1005</t>
  </si>
  <si>
    <t>0323</t>
  </si>
  <si>
    <t>0210</t>
  </si>
  <si>
    <t>0509</t>
  </si>
  <si>
    <t>0106</t>
  </si>
  <si>
    <t>0406</t>
  </si>
  <si>
    <t>1102</t>
  </si>
  <si>
    <t>0204</t>
  </si>
  <si>
    <t>0107</t>
  </si>
  <si>
    <t>0906</t>
  </si>
  <si>
    <t>0609</t>
  </si>
  <si>
    <t>0205</t>
  </si>
  <si>
    <t>0407</t>
  </si>
  <si>
    <t>0322</t>
  </si>
  <si>
    <t>0907</t>
  </si>
  <si>
    <t>0108</t>
  </si>
  <si>
    <t>0303</t>
  </si>
  <si>
    <t>0908</t>
  </si>
  <si>
    <t>0408</t>
  </si>
  <si>
    <t>0610</t>
  </si>
  <si>
    <t>1006</t>
  </si>
  <si>
    <t>0809</t>
  </si>
  <si>
    <t>1007</t>
  </si>
  <si>
    <t>0209</t>
  </si>
  <si>
    <t>1103</t>
  </si>
  <si>
    <t>1008</t>
  </si>
  <si>
    <t>0304</t>
  </si>
  <si>
    <t>0528</t>
  </si>
  <si>
    <t>0418</t>
  </si>
  <si>
    <t>0511</t>
  </si>
  <si>
    <t>0512</t>
  </si>
  <si>
    <t>0305</t>
  </si>
  <si>
    <t>0513</t>
  </si>
  <si>
    <t>0909</t>
  </si>
  <si>
    <t>0306</t>
  </si>
  <si>
    <t>0612</t>
  </si>
  <si>
    <t>0514</t>
  </si>
  <si>
    <t>0613</t>
  </si>
  <si>
    <t>0307</t>
  </si>
  <si>
    <t>0110</t>
  </si>
  <si>
    <t>0111</t>
  </si>
  <si>
    <t>0308</t>
  </si>
  <si>
    <t>0810</t>
  </si>
  <si>
    <t>0309</t>
  </si>
  <si>
    <t>0614</t>
  </si>
  <si>
    <t>0921</t>
  </si>
  <si>
    <t>0410</t>
  </si>
  <si>
    <t>0811</t>
  </si>
  <si>
    <t>0206</t>
  </si>
  <si>
    <t>0112</t>
  </si>
  <si>
    <t>0113</t>
  </si>
  <si>
    <t>0310</t>
  </si>
  <si>
    <t>0812</t>
  </si>
  <si>
    <t>0411</t>
  </si>
  <si>
    <t>0710</t>
  </si>
  <si>
    <t>1010</t>
  </si>
  <si>
    <t>1104</t>
  </si>
  <si>
    <t>0412</t>
  </si>
  <si>
    <t>0820</t>
  </si>
  <si>
    <t>0129</t>
  </si>
  <si>
    <t>0115</t>
  </si>
  <si>
    <t>0615</t>
  </si>
  <si>
    <t>0910</t>
  </si>
  <si>
    <t>0616</t>
  </si>
  <si>
    <t>0912</t>
  </si>
  <si>
    <t>0320</t>
  </si>
  <si>
    <t>0516</t>
  </si>
  <si>
    <t>0413</t>
  </si>
  <si>
    <t>0116</t>
  </si>
  <si>
    <t>0711</t>
  </si>
  <si>
    <t>0813</t>
  </si>
  <si>
    <t>1105</t>
  </si>
  <si>
    <t>0517</t>
  </si>
  <si>
    <t>0207</t>
  </si>
  <si>
    <t>0212</t>
  </si>
  <si>
    <t>0712</t>
  </si>
  <si>
    <t>1106</t>
  </si>
  <si>
    <t>0913</t>
  </si>
  <si>
    <t>0117</t>
  </si>
  <si>
    <t>0819</t>
  </si>
  <si>
    <t>0617</t>
  </si>
  <si>
    <t>0312</t>
  </si>
  <si>
    <t>0118</t>
  </si>
  <si>
    <t>0618</t>
  </si>
  <si>
    <t>0713</t>
  </si>
  <si>
    <t>0714</t>
  </si>
  <si>
    <t>0532</t>
  </si>
  <si>
    <t>0119</t>
  </si>
  <si>
    <t>0213</t>
  </si>
  <si>
    <t>1011</t>
  </si>
  <si>
    <t>0313</t>
  </si>
  <si>
    <t>0208</t>
  </si>
  <si>
    <t>0120</t>
  </si>
  <si>
    <t>0518</t>
  </si>
  <si>
    <t>0519</t>
  </si>
  <si>
    <t>0619</t>
  </si>
  <si>
    <t>0130</t>
  </si>
  <si>
    <t>0814</t>
  </si>
  <si>
    <t>0620</t>
  </si>
  <si>
    <t>0121</t>
  </si>
  <si>
    <t>0721</t>
  </si>
  <si>
    <t>0914</t>
  </si>
  <si>
    <t>0520</t>
  </si>
  <si>
    <t>0915</t>
  </si>
  <si>
    <t>0621</t>
  </si>
  <si>
    <t>0521</t>
  </si>
  <si>
    <t>0319</t>
  </si>
  <si>
    <t>0522</t>
  </si>
  <si>
    <t>1012</t>
  </si>
  <si>
    <t>0122</t>
  </si>
  <si>
    <t>0123</t>
  </si>
  <si>
    <t>1108</t>
  </si>
  <si>
    <t>0315</t>
  </si>
  <si>
    <t>0214</t>
  </si>
  <si>
    <t>0414</t>
  </si>
  <si>
    <t>0124</t>
  </si>
  <si>
    <t>0415</t>
  </si>
  <si>
    <t>0523</t>
  </si>
  <si>
    <t>0125</t>
  </si>
  <si>
    <t>0815</t>
  </si>
  <si>
    <t>0816</t>
  </si>
  <si>
    <t>0715</t>
  </si>
  <si>
    <t>0716</t>
  </si>
  <si>
    <t>0534</t>
  </si>
  <si>
    <t>0524</t>
  </si>
  <si>
    <t>0525</t>
  </si>
  <si>
    <t>0622</t>
  </si>
  <si>
    <t>1013</t>
  </si>
  <si>
    <t>1017</t>
  </si>
  <si>
    <t>1116</t>
  </si>
  <si>
    <t>0917</t>
  </si>
  <si>
    <t>0316</t>
  </si>
  <si>
    <t>0126</t>
  </si>
  <si>
    <t>0623</t>
  </si>
  <si>
    <t>1111</t>
  </si>
  <si>
    <t>0417</t>
  </si>
  <si>
    <t>0419</t>
  </si>
  <si>
    <t>1014</t>
  </si>
  <si>
    <t>0526</t>
  </si>
  <si>
    <t>1015</t>
  </si>
  <si>
    <t>0817</t>
  </si>
  <si>
    <t>0317</t>
  </si>
  <si>
    <t>0818</t>
  </si>
  <si>
    <t>0624</t>
  </si>
  <si>
    <t>0530</t>
  </si>
  <si>
    <t>0127</t>
  </si>
  <si>
    <t>1118</t>
  </si>
  <si>
    <t>1112</t>
  </si>
  <si>
    <t>0533</t>
  </si>
  <si>
    <t>0625</t>
  </si>
  <si>
    <t>0318</t>
  </si>
  <si>
    <t>1113</t>
  </si>
  <si>
    <t>0128</t>
  </si>
  <si>
    <t>0717</t>
  </si>
  <si>
    <t>0918</t>
  </si>
  <si>
    <t>0919</t>
  </si>
  <si>
    <t>1016</t>
  </si>
  <si>
    <t>Číslo oddílu</t>
  </si>
  <si>
    <t>0325</t>
  </si>
  <si>
    <t>Reg.číslo osoby posílající přihlášku</t>
  </si>
  <si>
    <t xml:space="preserve">  ZPĚT NA PŘIHLÁŠKU</t>
  </si>
  <si>
    <t>Vypsané kategorie + startovné</t>
  </si>
  <si>
    <t>do 20.6.</t>
  </si>
  <si>
    <t>od 21.6. do 1.7.</t>
  </si>
  <si>
    <t>od 2.7.</t>
  </si>
  <si>
    <t>Kategorie vypsané pro tento závod</t>
  </si>
  <si>
    <t>&gt;&gt;</t>
  </si>
  <si>
    <t>Do přihlášky uvádějte jen kategorie vypsané v tomto seznamu (bez mezer a jiných znaků)!! - ČASTÁ CHYBA - např.: kat. H21 nebo D21 neexistuje (má své podkategorie)</t>
  </si>
  <si>
    <t>Zaplatit</t>
  </si>
  <si>
    <t>Zaplaceno dne</t>
  </si>
  <si>
    <t>OB MOIRA Brno</t>
  </si>
  <si>
    <t>Brněnská</t>
  </si>
  <si>
    <t>Jihomoravský</t>
  </si>
  <si>
    <t>Brno-město</t>
  </si>
  <si>
    <t>A-team NOVO Bruntál</t>
  </si>
  <si>
    <t>Hanácká</t>
  </si>
  <si>
    <t>Moravskoslezský</t>
  </si>
  <si>
    <t>Bruntál</t>
  </si>
  <si>
    <t>ADA</t>
  </si>
  <si>
    <t>TJ Spartak Adamov</t>
  </si>
  <si>
    <t>Blansko</t>
  </si>
  <si>
    <t>ALB</t>
  </si>
  <si>
    <t>ZŠ Albrechtice nad Orlicí</t>
  </si>
  <si>
    <t>Východočeská</t>
  </si>
  <si>
    <t>Královéhradecký</t>
  </si>
  <si>
    <t>Rychnov n. Kněž.</t>
  </si>
  <si>
    <t>AOP</t>
  </si>
  <si>
    <t>POBO - přátelé OB Opava</t>
  </si>
  <si>
    <t>Slezská</t>
  </si>
  <si>
    <t>Opava</t>
  </si>
  <si>
    <t>AOV</t>
  </si>
  <si>
    <t>Baník - FIZA Ostrava</t>
  </si>
  <si>
    <t>Ostrava-město</t>
  </si>
  <si>
    <t>API</t>
  </si>
  <si>
    <t>OK Andante Písek</t>
  </si>
  <si>
    <t>Jihočeská</t>
  </si>
  <si>
    <t>Jihočeský</t>
  </si>
  <si>
    <t>Písek</t>
  </si>
  <si>
    <t>ASU</t>
  </si>
  <si>
    <t>AL team</t>
  </si>
  <si>
    <t>Vysočina</t>
  </si>
  <si>
    <t>Olomoucký</t>
  </si>
  <si>
    <t>Šumperk</t>
  </si>
  <si>
    <t>AZL</t>
  </si>
  <si>
    <t>SKOB ARIS Zlín</t>
  </si>
  <si>
    <t>Valašská</t>
  </si>
  <si>
    <t>Zlínský</t>
  </si>
  <si>
    <t>Zlín</t>
  </si>
  <si>
    <t>BBM</t>
  </si>
  <si>
    <t>BETA Ursus Orienteering</t>
  </si>
  <si>
    <t>BBR</t>
  </si>
  <si>
    <t>KHS Sportful Bike Team</t>
  </si>
  <si>
    <t>BFM</t>
  </si>
  <si>
    <t>SKOB Frýdek - Místek</t>
  </si>
  <si>
    <t>Frýdek-Místek</t>
  </si>
  <si>
    <t>BLA</t>
  </si>
  <si>
    <t>Sokol Blatná</t>
  </si>
  <si>
    <t>Strakonice</t>
  </si>
  <si>
    <t>BOR</t>
  </si>
  <si>
    <t>OK Jiskra Nový Bor</t>
  </si>
  <si>
    <t>Ještědská</t>
  </si>
  <si>
    <t>Liberecký</t>
  </si>
  <si>
    <t>Česká Lípa</t>
  </si>
  <si>
    <t>BOV</t>
  </si>
  <si>
    <t>TJ Baník Ostrava OKD</t>
  </si>
  <si>
    <t>BRM</t>
  </si>
  <si>
    <t>Sokol Burdych</t>
  </si>
  <si>
    <t>Náchod</t>
  </si>
  <si>
    <t>BSO</t>
  </si>
  <si>
    <t>KOB Baník Sokolov</t>
  </si>
  <si>
    <t>Západočeská</t>
  </si>
  <si>
    <t>Karlovarský</t>
  </si>
  <si>
    <t>Sokolov</t>
  </si>
  <si>
    <t>BUP</t>
  </si>
  <si>
    <t>Sokol Borová u Poličky</t>
  </si>
  <si>
    <t>Pardubický</t>
  </si>
  <si>
    <t>Svitavy</t>
  </si>
  <si>
    <t>CCB</t>
  </si>
  <si>
    <t>SK Čtyři Dvory České Budějovice</t>
  </si>
  <si>
    <t>České Budějovice</t>
  </si>
  <si>
    <t>CEL</t>
  </si>
  <si>
    <t>TJ Sokol Čelechovice na Hané</t>
  </si>
  <si>
    <t>Prostějov</t>
  </si>
  <si>
    <t>CET</t>
  </si>
  <si>
    <t>TJ Loko Česká Třebová</t>
  </si>
  <si>
    <t>Ústí nad Orlicí</t>
  </si>
  <si>
    <t>CHA</t>
  </si>
  <si>
    <t>OK Chrastava</t>
  </si>
  <si>
    <t>Liberec</t>
  </si>
  <si>
    <t>CHC</t>
  </si>
  <si>
    <t>KOB Choceň</t>
  </si>
  <si>
    <t>CHP</t>
  </si>
  <si>
    <t>VSK Chemie Praha</t>
  </si>
  <si>
    <t>Pražská</t>
  </si>
  <si>
    <t>Praha</t>
  </si>
  <si>
    <t>Praha hl.m.</t>
  </si>
  <si>
    <t>SK Chrast</t>
  </si>
  <si>
    <t>Chrudim</t>
  </si>
  <si>
    <t>CST</t>
  </si>
  <si>
    <t>TJ ČZ Strakonice</t>
  </si>
  <si>
    <t>CTB</t>
  </si>
  <si>
    <t>SK Chotěboř</t>
  </si>
  <si>
    <t>Havlíčkův Brod</t>
  </si>
  <si>
    <t>DAE</t>
  </si>
  <si>
    <t>SK ELMARO Dačice</t>
  </si>
  <si>
    <t>Jindřichův Hradec</t>
  </si>
  <si>
    <t>DCE</t>
  </si>
  <si>
    <t>TJ Sokol Dobřichovice</t>
  </si>
  <si>
    <t>Středočeská</t>
  </si>
  <si>
    <t>Středočeský</t>
  </si>
  <si>
    <t>Praha-západ</t>
  </si>
  <si>
    <t>DKL</t>
  </si>
  <si>
    <t>Klub OB Kladno</t>
  </si>
  <si>
    <t>Kladno</t>
  </si>
  <si>
    <t>DKP</t>
  </si>
  <si>
    <t>SK Kotlářka Praha</t>
  </si>
  <si>
    <t>DLT</t>
  </si>
  <si>
    <t>OB Rozmarýn Litoměřice</t>
  </si>
  <si>
    <t>Ústecký</t>
  </si>
  <si>
    <t>Litoměřice</t>
  </si>
  <si>
    <t>DOB</t>
  </si>
  <si>
    <t>KOB Dobruška</t>
  </si>
  <si>
    <t>DOK</t>
  </si>
  <si>
    <t>OK Doksy</t>
  </si>
  <si>
    <t>DPU</t>
  </si>
  <si>
    <t>DDM Pardubice</t>
  </si>
  <si>
    <t>Pardubice</t>
  </si>
  <si>
    <t>DVP</t>
  </si>
  <si>
    <t>Sokol Praha Spořilov - Roztyly</t>
  </si>
  <si>
    <t>EJN</t>
  </si>
  <si>
    <t>SK Břízky Jablonec n.N.</t>
  </si>
  <si>
    <t>Jablonec nad Nisou</t>
  </si>
  <si>
    <t>EKP</t>
  </si>
  <si>
    <t>VŠTJ Ekonom Praha</t>
  </si>
  <si>
    <t>EZL</t>
  </si>
  <si>
    <t>Přátelé evrop. vrcholů Zlín</t>
  </si>
  <si>
    <t>FJI</t>
  </si>
  <si>
    <t>SK Free Jihlava</t>
  </si>
  <si>
    <t>Jihlava</t>
  </si>
  <si>
    <t>FSP</t>
  </si>
  <si>
    <t>VŠTJ Stavební fakulta Praha</t>
  </si>
  <si>
    <t>FYD</t>
  </si>
  <si>
    <t>Jizerský klub OB Frýdlant</t>
  </si>
  <si>
    <t>FYS</t>
  </si>
  <si>
    <t>TJ Fryšták</t>
  </si>
  <si>
    <t>HAR</t>
  </si>
  <si>
    <t>OK Harcov</t>
  </si>
  <si>
    <t>HAV</t>
  </si>
  <si>
    <t>SKOB Baník Havířov</t>
  </si>
  <si>
    <t>Karviná</t>
  </si>
  <si>
    <t>HCE</t>
  </si>
  <si>
    <t>TJ Sokol Hostivice</t>
  </si>
  <si>
    <t>HLV</t>
  </si>
  <si>
    <t>Sokol Holešov</t>
  </si>
  <si>
    <t>Kroměříž</t>
  </si>
  <si>
    <t>HOB</t>
  </si>
  <si>
    <t>SKOB HOBES Horní Benešov</t>
  </si>
  <si>
    <t>HOL</t>
  </si>
  <si>
    <t>SK Haná Náměšť na Hané</t>
  </si>
  <si>
    <t>Olomouc</t>
  </si>
  <si>
    <t>HOR</t>
  </si>
  <si>
    <t>TJ Jiskra Hořice</t>
  </si>
  <si>
    <t>Jičín</t>
  </si>
  <si>
    <t>TJ Tatran Hostinné</t>
  </si>
  <si>
    <t>Trutnov</t>
  </si>
  <si>
    <t>HSU</t>
  </si>
  <si>
    <t>Horizont klub Šumperk</t>
  </si>
  <si>
    <t>HVC</t>
  </si>
  <si>
    <t>SK Hlinsko</t>
  </si>
  <si>
    <t>JAM</t>
  </si>
  <si>
    <t>SK Jamnice</t>
  </si>
  <si>
    <t>JEN</t>
  </si>
  <si>
    <t>OB Jenišovice</t>
  </si>
  <si>
    <t>JES</t>
  </si>
  <si>
    <t>KOS Jesenice</t>
  </si>
  <si>
    <t>Rakovník</t>
  </si>
  <si>
    <t>JHB</t>
  </si>
  <si>
    <t>TJ Jiskra Havlíčkův Brod</t>
  </si>
  <si>
    <t>JIL</t>
  </si>
  <si>
    <t>OK Jilemnice</t>
  </si>
  <si>
    <t>Semily</t>
  </si>
  <si>
    <t>JPI</t>
  </si>
  <si>
    <t>Junák Písek</t>
  </si>
  <si>
    <t>JPV</t>
  </si>
  <si>
    <t>SK Prostějov</t>
  </si>
  <si>
    <t>JZL</t>
  </si>
  <si>
    <t>TJ Jižní svahy Zlín</t>
  </si>
  <si>
    <t>KAD</t>
  </si>
  <si>
    <t>Originální Vivalín team Kadaň</t>
  </si>
  <si>
    <t>Chomutov</t>
  </si>
  <si>
    <t>KAM</t>
  </si>
  <si>
    <t>SK Kamenice</t>
  </si>
  <si>
    <t>Benešov</t>
  </si>
  <si>
    <t>KAS</t>
  </si>
  <si>
    <t>KOB Kamenický Šenov</t>
  </si>
  <si>
    <t>KBP</t>
  </si>
  <si>
    <t>KBP Praha</t>
  </si>
  <si>
    <t>KCK</t>
  </si>
  <si>
    <t>KOB Český Krumlov</t>
  </si>
  <si>
    <t>Český Krumlov</t>
  </si>
  <si>
    <t>KIM</t>
  </si>
  <si>
    <t>Kroužek OB při DDM Kuřim</t>
  </si>
  <si>
    <t>Brno-venkov</t>
  </si>
  <si>
    <t>KNC</t>
  </si>
  <si>
    <t>Sokol Kostelec n. Č.l.</t>
  </si>
  <si>
    <t>Kolín</t>
  </si>
  <si>
    <t>KNP</t>
  </si>
  <si>
    <t>I. Pražský SK neslyšících</t>
  </si>
  <si>
    <t>KON</t>
  </si>
  <si>
    <t>KOB Konice</t>
  </si>
  <si>
    <t>KOS</t>
  </si>
  <si>
    <t>SKOB Kostelec nad Orlicí</t>
  </si>
  <si>
    <t>KPY</t>
  </si>
  <si>
    <t>SKOB Kralupy n.Vlt.</t>
  </si>
  <si>
    <t>Mělník</t>
  </si>
  <si>
    <t>KRE</t>
  </si>
  <si>
    <t>TJ Sokol Křemže</t>
  </si>
  <si>
    <t>KRL</t>
  </si>
  <si>
    <t>Kometa Kralovice</t>
  </si>
  <si>
    <t>Plzeňský</t>
  </si>
  <si>
    <t>Plzeň-sever</t>
  </si>
  <si>
    <t>KRN</t>
  </si>
  <si>
    <t>TJ Loko Krnov</t>
  </si>
  <si>
    <t>KRP</t>
  </si>
  <si>
    <t>SK KOURA Praha</t>
  </si>
  <si>
    <t>KSH</t>
  </si>
  <si>
    <t>TJ Kašperské Hory</t>
  </si>
  <si>
    <t>Klatovy</t>
  </si>
  <si>
    <t>KSU</t>
  </si>
  <si>
    <t>Klub vytrvalostních sportů Šumperk</t>
  </si>
  <si>
    <t>KTA</t>
  </si>
  <si>
    <t>SK Kotnov Tábor</t>
  </si>
  <si>
    <t>Tábor</t>
  </si>
  <si>
    <t>KUN</t>
  </si>
  <si>
    <t>TJ Sokol Kunvald</t>
  </si>
  <si>
    <t>KVS</t>
  </si>
  <si>
    <t>SKOB Kobra Vsetín</t>
  </si>
  <si>
    <t>Vsetín</t>
  </si>
  <si>
    <t>KYL</t>
  </si>
  <si>
    <t>SK SP Kylešovice</t>
  </si>
  <si>
    <t>KZL</t>
  </si>
  <si>
    <t>SK POB Zlín</t>
  </si>
  <si>
    <t>LBE</t>
  </si>
  <si>
    <t>TJ Lokomotiva Beroun</t>
  </si>
  <si>
    <t>Beroun</t>
  </si>
  <si>
    <t>LBM</t>
  </si>
  <si>
    <t>TJ Lokomotiva Ingstav Brno</t>
  </si>
  <si>
    <t>LCE</t>
  </si>
  <si>
    <t>TJ Slovan Luhačovice</t>
  </si>
  <si>
    <t>LCV</t>
  </si>
  <si>
    <t>TJ Loko Chomutov</t>
  </si>
  <si>
    <t>LDC</t>
  </si>
  <si>
    <t>KOB Děčín</t>
  </si>
  <si>
    <t>Děčín</t>
  </si>
  <si>
    <t>LEN</t>
  </si>
  <si>
    <t>Ski Klub Lenora</t>
  </si>
  <si>
    <t>Prachatice</t>
  </si>
  <si>
    <t>LIT</t>
  </si>
  <si>
    <t>KOB Chemopetrol Litvínov</t>
  </si>
  <si>
    <t>Most</t>
  </si>
  <si>
    <t>LJN</t>
  </si>
  <si>
    <t>TJ LIAZ Jablonec nad Nisou</t>
  </si>
  <si>
    <t>LKV</t>
  </si>
  <si>
    <t>Klub vodáků Karlovy Vary</t>
  </si>
  <si>
    <t>Karlovy Vary</t>
  </si>
  <si>
    <t>LLI</t>
  </si>
  <si>
    <t>TJ Loko Liberec</t>
  </si>
  <si>
    <t>LOL</t>
  </si>
  <si>
    <t>SK OK Olomouc</t>
  </si>
  <si>
    <t>LPM</t>
  </si>
  <si>
    <t>OK Lokomotiva Plzeň</t>
  </si>
  <si>
    <t>Plzeň-město</t>
  </si>
  <si>
    <t>LPU</t>
  </si>
  <si>
    <t>OK Lokomotiva Pardubice</t>
  </si>
  <si>
    <t>LTP</t>
  </si>
  <si>
    <t>TJ Lokomotiva Teplice</t>
  </si>
  <si>
    <t>Teplice</t>
  </si>
  <si>
    <t>LTU</t>
  </si>
  <si>
    <t>Lokomotiva Trutnov</t>
  </si>
  <si>
    <t>MAS</t>
  </si>
  <si>
    <t>KČT Aš</t>
  </si>
  <si>
    <t>Cheb</t>
  </si>
  <si>
    <t>MFP</t>
  </si>
  <si>
    <t>VŠSK MFF UK Praha</t>
  </si>
  <si>
    <t>SK Meteor Kačerov Praha</t>
  </si>
  <si>
    <t>MLA</t>
  </si>
  <si>
    <t>MLOK Mariánské Lázně</t>
  </si>
  <si>
    <t>MOV</t>
  </si>
  <si>
    <t>SKOB Ostrava</t>
  </si>
  <si>
    <t>NEJ</t>
  </si>
  <si>
    <t>TJ Jiskra Nejdek</t>
  </si>
  <si>
    <t>NPA</t>
  </si>
  <si>
    <t>SK lyžování a OB Nová Paka</t>
  </si>
  <si>
    <t>OBR</t>
  </si>
  <si>
    <t>SK SKI-Sport Bruntál</t>
  </si>
  <si>
    <t>OCB</t>
  </si>
  <si>
    <t>Orienteering club České Budějovice</t>
  </si>
  <si>
    <t>ODR</t>
  </si>
  <si>
    <t>SKOB Odry</t>
  </si>
  <si>
    <t>ODV</t>
  </si>
  <si>
    <t>TJ AERO Odolena Voda</t>
  </si>
  <si>
    <t>Praha-východ</t>
  </si>
  <si>
    <t>OKP</t>
  </si>
  <si>
    <t>SK OK 24 Praha</t>
  </si>
  <si>
    <t>OLP</t>
  </si>
  <si>
    <t>SKP OLYMP Praha</t>
  </si>
  <si>
    <t>ONO</t>
  </si>
  <si>
    <t>SKOB Ostrov</t>
  </si>
  <si>
    <t>OOP</t>
  </si>
  <si>
    <t>TJ Opava</t>
  </si>
  <si>
    <t>OPT</t>
  </si>
  <si>
    <t>TJ Libín 1096 Prachatice</t>
  </si>
  <si>
    <t>OSN</t>
  </si>
  <si>
    <t>SK Orientační sporty Nové Město n. M.</t>
  </si>
  <si>
    <t>Žďár nad Sázavou</t>
  </si>
  <si>
    <t>OTK</t>
  </si>
  <si>
    <t>Jiskra Otrokovice</t>
  </si>
  <si>
    <t>PBM</t>
  </si>
  <si>
    <t>TJ Spartak První Brněnská</t>
  </si>
  <si>
    <t>PCB</t>
  </si>
  <si>
    <t>SKP České Budějovice</t>
  </si>
  <si>
    <t>PEH</t>
  </si>
  <si>
    <t>SK Peloton Havířov</t>
  </si>
  <si>
    <t>PFP</t>
  </si>
  <si>
    <t>VŠSK Ped. F. UK Praha</t>
  </si>
  <si>
    <t>PGP</t>
  </si>
  <si>
    <t>SK Praga</t>
  </si>
  <si>
    <t>PHK</t>
  </si>
  <si>
    <t>OK 99 Hradec Králové</t>
  </si>
  <si>
    <t>Hradec Králové</t>
  </si>
  <si>
    <t>PLU</t>
  </si>
  <si>
    <t>TJ Sokol Plumlov</t>
  </si>
  <si>
    <t>PPU</t>
  </si>
  <si>
    <t>KOB Pardubice</t>
  </si>
  <si>
    <t>PTE</t>
  </si>
  <si>
    <t>TJ Sokol Ptení</t>
  </si>
  <si>
    <t>PTK</t>
  </si>
  <si>
    <t>OK Potůčky</t>
  </si>
  <si>
    <t>PUL</t>
  </si>
  <si>
    <t>USK Slavie UJEP Ústí n.L.</t>
  </si>
  <si>
    <t>Ústí nad Labem</t>
  </si>
  <si>
    <t>TJ Sokol Pražák</t>
  </si>
  <si>
    <t>PVP</t>
  </si>
  <si>
    <t>VSK Přírodověda - orientační sporty</t>
  </si>
  <si>
    <t>PZR</t>
  </si>
  <si>
    <t>SKP Žďár nad Sázavou</t>
  </si>
  <si>
    <t>RAD</t>
  </si>
  <si>
    <t>TJ Sokol Radslavice</t>
  </si>
  <si>
    <t>Přerov</t>
  </si>
  <si>
    <t>RBK</t>
  </si>
  <si>
    <t>SK Radioklub Blansko</t>
  </si>
  <si>
    <t>ROT</t>
  </si>
  <si>
    <t>TJ Sokol Rovensko pod Troskami</t>
  </si>
  <si>
    <t>ROU</t>
  </si>
  <si>
    <t>SKOB Roudnice nad Labem</t>
  </si>
  <si>
    <t>ROZ</t>
  </si>
  <si>
    <t>OK Roztoky</t>
  </si>
  <si>
    <t>RUZ</t>
  </si>
  <si>
    <t>TJ Růžená</t>
  </si>
  <si>
    <t>SBK</t>
  </si>
  <si>
    <t>KOB Start Blansko</t>
  </si>
  <si>
    <t>SBR</t>
  </si>
  <si>
    <t>SKOB Bruntál</t>
  </si>
  <si>
    <t>SCH</t>
  </si>
  <si>
    <t>TJ Skalka Cheb</t>
  </si>
  <si>
    <t>SCP</t>
  </si>
  <si>
    <t>OK Sparta Praha</t>
  </si>
  <si>
    <t>SFM</t>
  </si>
  <si>
    <t>Sokol Frýdek - Místek</t>
  </si>
  <si>
    <t>SHK</t>
  </si>
  <si>
    <t>TJ Slavia Hradec Králové</t>
  </si>
  <si>
    <t>SIP</t>
  </si>
  <si>
    <t>SILD team Praha</t>
  </si>
  <si>
    <t>SJC</t>
  </si>
  <si>
    <t>Sportcentrum Jičín</t>
  </si>
  <si>
    <t>SJH</t>
  </si>
  <si>
    <t>TJ Slovan Jindřichův Hradec</t>
  </si>
  <si>
    <t>SJI</t>
  </si>
  <si>
    <t>OK Jihlava</t>
  </si>
  <si>
    <t>SJN</t>
  </si>
  <si>
    <t>SKI Orienteering 2002</t>
  </si>
  <si>
    <t>SJP</t>
  </si>
  <si>
    <t>Slavoj Praha</t>
  </si>
  <si>
    <t>SKL</t>
  </si>
  <si>
    <t>SMS Team Kladno</t>
  </si>
  <si>
    <t>SKM</t>
  </si>
  <si>
    <t>KOB Směr Kroměříž</t>
  </si>
  <si>
    <t>SKV</t>
  </si>
  <si>
    <t>TJ Slovan Karlovy Vary</t>
  </si>
  <si>
    <t>SLA</t>
  </si>
  <si>
    <t>SKOB STAVIMAT Slaný</t>
  </si>
  <si>
    <t>SLP</t>
  </si>
  <si>
    <t>SK Slavia Praha</t>
  </si>
  <si>
    <t>SMB</t>
  </si>
  <si>
    <t>SKOB Sig-Mat Mladá Boleslav</t>
  </si>
  <si>
    <t>Mladá Boleslav</t>
  </si>
  <si>
    <t>SMR</t>
  </si>
  <si>
    <t>SK SNS Smržovka</t>
  </si>
  <si>
    <t>SNA</t>
  </si>
  <si>
    <t>TJ Start Náchod</t>
  </si>
  <si>
    <t>SOB</t>
  </si>
  <si>
    <t>Sdruž. organizátorů bank. sport. akcí</t>
  </si>
  <si>
    <t>SOP</t>
  </si>
  <si>
    <t>TJ Slezan Opava</t>
  </si>
  <si>
    <t>SRK</t>
  </si>
  <si>
    <t>SOOB Spartak Rychnov nad Kněžnou</t>
  </si>
  <si>
    <t>SSP</t>
  </si>
  <si>
    <t>SK Stopa Praha</t>
  </si>
  <si>
    <t>SSS</t>
  </si>
  <si>
    <t>Sportspektrum Vysočina</t>
  </si>
  <si>
    <t>SSU</t>
  </si>
  <si>
    <t>SK Severka Šumperk</t>
  </si>
  <si>
    <t>STB</t>
  </si>
  <si>
    <t>TJ Stadion Nový Bor</t>
  </si>
  <si>
    <t>STE</t>
  </si>
  <si>
    <t>SK SKI-OB Šternberk</t>
  </si>
  <si>
    <t>STH</t>
  </si>
  <si>
    <t>SK Studenec</t>
  </si>
  <si>
    <t>SUL</t>
  </si>
  <si>
    <t>Slavoj Severotuk Ústí nad Labem</t>
  </si>
  <si>
    <t>SVA</t>
  </si>
  <si>
    <t>TJ Baník Svatava</t>
  </si>
  <si>
    <t>SVO</t>
  </si>
  <si>
    <t>TJ Jiskra Svor</t>
  </si>
  <si>
    <t>SVS</t>
  </si>
  <si>
    <t>Orientklub Vsetín</t>
  </si>
  <si>
    <t>SZP</t>
  </si>
  <si>
    <t>TJ Slovan Zdravotník Praha</t>
  </si>
  <si>
    <t>TAP</t>
  </si>
  <si>
    <t>KOB TRETRA Praha</t>
  </si>
  <si>
    <t>TBM</t>
  </si>
  <si>
    <t>Tělovýchovná jednota Tesla Brno</t>
  </si>
  <si>
    <t>TCE</t>
  </si>
  <si>
    <t>TJ Elektrárny Kadaň</t>
  </si>
  <si>
    <t>TEH</t>
  </si>
  <si>
    <t>Sokol Tehov</t>
  </si>
  <si>
    <t>TEM</t>
  </si>
  <si>
    <t>KOB Temelín</t>
  </si>
  <si>
    <t>TEP</t>
  </si>
  <si>
    <t>Tempo Praha</t>
  </si>
  <si>
    <t>TJH</t>
  </si>
  <si>
    <t>TJ OK Tolar Jindřichův Hradec</t>
  </si>
  <si>
    <t>TJN</t>
  </si>
  <si>
    <t>TJ Tatran Jablonec nad Nisou</t>
  </si>
  <si>
    <t>TJP</t>
  </si>
  <si>
    <t>OOB TJ Sokol Troja</t>
  </si>
  <si>
    <t>TRC</t>
  </si>
  <si>
    <t>SKOB BETA Třinec</t>
  </si>
  <si>
    <t>TRI</t>
  </si>
  <si>
    <t>TJ TŽ Třinec</t>
  </si>
  <si>
    <t>TRT</t>
  </si>
  <si>
    <t>TJ Slavoj Třešť</t>
  </si>
  <si>
    <t>TTR</t>
  </si>
  <si>
    <t>OOB Třebíč</t>
  </si>
  <si>
    <t>Třebíč</t>
  </si>
  <si>
    <t>TUN</t>
  </si>
  <si>
    <t>JELAS Turnov</t>
  </si>
  <si>
    <t>TUR</t>
  </si>
  <si>
    <t>OOB TJ Turnov</t>
  </si>
  <si>
    <t>TUV</t>
  </si>
  <si>
    <t>SOK TJ Turnov</t>
  </si>
  <si>
    <t>TYN</t>
  </si>
  <si>
    <t>SK Týniště nad Orlicí</t>
  </si>
  <si>
    <t>TZL</t>
  </si>
  <si>
    <t>SKOB Zlín</t>
  </si>
  <si>
    <t>UBD</t>
  </si>
  <si>
    <t>KOCÚŘI Uherský Brod</t>
  </si>
  <si>
    <t>Uherské Hradiště</t>
  </si>
  <si>
    <t>UBM</t>
  </si>
  <si>
    <t>TJ Průkopník Brno</t>
  </si>
  <si>
    <t>UOL</t>
  </si>
  <si>
    <t>SK Univerzity Palackého Olomouc</t>
  </si>
  <si>
    <t>UPM</t>
  </si>
  <si>
    <t>TJ Union Plzeň</t>
  </si>
  <si>
    <t>UVP</t>
  </si>
  <si>
    <t>Slovan Praha</t>
  </si>
  <si>
    <t>VAM</t>
  </si>
  <si>
    <t>OOB Vamberk</t>
  </si>
  <si>
    <t>VBM</t>
  </si>
  <si>
    <t>VSK MZLU Brno</t>
  </si>
  <si>
    <t>VCB</t>
  </si>
  <si>
    <t>TJ OB České Budějovice</t>
  </si>
  <si>
    <t>VEY</t>
  </si>
  <si>
    <t>YETTI Vejprty</t>
  </si>
  <si>
    <t>VIK</t>
  </si>
  <si>
    <t>KOB Vimperk</t>
  </si>
  <si>
    <t>VIZ</t>
  </si>
  <si>
    <t>TJ Sokol Vizovice</t>
  </si>
  <si>
    <t>VLI</t>
  </si>
  <si>
    <t>VSK Slavia TU Liberec</t>
  </si>
  <si>
    <t>VMZ</t>
  </si>
  <si>
    <t>DDM Valašské Meziříčí</t>
  </si>
  <si>
    <t>VOV</t>
  </si>
  <si>
    <t>VSK VŠB-TU Ostrava</t>
  </si>
  <si>
    <t>VPM</t>
  </si>
  <si>
    <t>KOS Slavia VŠ Plzeň</t>
  </si>
  <si>
    <t>VRB</t>
  </si>
  <si>
    <t>SK při gymnáziu OOB Vrbno p.P.</t>
  </si>
  <si>
    <t>VRL</t>
  </si>
  <si>
    <t>OOS TJ Spartak Vrchlabí</t>
  </si>
  <si>
    <t>VSE</t>
  </si>
  <si>
    <t>OK Všeň</t>
  </si>
  <si>
    <t>VSP</t>
  </si>
  <si>
    <t>USK Praha</t>
  </si>
  <si>
    <t>XBM</t>
  </si>
  <si>
    <t>Pell's MTBO team</t>
  </si>
  <si>
    <t>YBM</t>
  </si>
  <si>
    <t>Klub turistů a lyžařů Brno</t>
  </si>
  <si>
    <t>ZAK</t>
  </si>
  <si>
    <t>SK Netopýr Zákupy</t>
  </si>
  <si>
    <t>ZAM</t>
  </si>
  <si>
    <t>OOB Sokol Žamberk</t>
  </si>
  <si>
    <t>ZAT</t>
  </si>
  <si>
    <t>TJ Lokomotiva Žatec</t>
  </si>
  <si>
    <t>Louny</t>
  </si>
  <si>
    <t>ZBM</t>
  </si>
  <si>
    <t>SK Žabovřesky Brno</t>
  </si>
  <si>
    <t>ZBP</t>
  </si>
  <si>
    <t>SK Zbraslav</t>
  </si>
  <si>
    <t>ZHR</t>
  </si>
  <si>
    <t>TJ Zhoř</t>
  </si>
  <si>
    <t>ZLH</t>
  </si>
  <si>
    <t>TJ Zlaté Hory</t>
  </si>
  <si>
    <t>Jeseník</t>
  </si>
  <si>
    <t>ZPV</t>
  </si>
  <si>
    <t>KOB Železárny Prostějov</t>
  </si>
  <si>
    <t>ZVS</t>
  </si>
  <si>
    <t>TJ Zbrojovka Vsetín</t>
  </si>
  <si>
    <t>Základní</t>
  </si>
  <si>
    <t>Zvýšené</t>
  </si>
  <si>
    <t>Dodatečné</t>
  </si>
  <si>
    <t>Kategorie</t>
  </si>
  <si>
    <t>SI</t>
  </si>
  <si>
    <t>Příjmení a jméno</t>
  </si>
  <si>
    <t>Licence</t>
  </si>
  <si>
    <t>Poznámka</t>
  </si>
  <si>
    <t>E1</t>
  </si>
  <si>
    <t>E2</t>
  </si>
  <si>
    <t>E3</t>
  </si>
  <si>
    <t>Ubytování</t>
  </si>
  <si>
    <t>Doprava E2</t>
  </si>
  <si>
    <t>Název oddílu</t>
  </si>
  <si>
    <t>Sem vložte obsah souboru v definovaném tvaru (např. přes clipboard) - formátování musí odpovídat uvedenému vzoru !!</t>
  </si>
  <si>
    <t>XXX9999 Kategorie  Číslo_čipu Jméno.................... L Poznámka</t>
  </si>
  <si>
    <t>Načtení přihlášky z jednotného formátu (TXT soubor - povinný formát ČSOB)</t>
  </si>
  <si>
    <t>Zkratka oddílu</t>
  </si>
  <si>
    <t>Telefon</t>
  </si>
  <si>
    <t>Email</t>
  </si>
  <si>
    <t>Dnes je</t>
  </si>
  <si>
    <t>Kemp</t>
  </si>
  <si>
    <t>Tělocvična</t>
  </si>
  <si>
    <t>Startovné</t>
  </si>
  <si>
    <t>Celkem</t>
  </si>
  <si>
    <t>Základní údaje přihlášky</t>
  </si>
  <si>
    <t>Poběžím</t>
  </si>
  <si>
    <t>x</t>
  </si>
  <si>
    <t>Údaje vyplňte buď přímo do buněk nebo použijte načtení přihlášky z povinného TXT souboru</t>
  </si>
  <si>
    <t>Výpočet vkladu</t>
  </si>
  <si>
    <t>CHT</t>
  </si>
  <si>
    <t>A</t>
  </si>
  <si>
    <t>CHT8801</t>
  </si>
  <si>
    <t>H18</t>
  </si>
  <si>
    <t>Půjčení čipu</t>
  </si>
  <si>
    <t>přihláška</t>
  </si>
  <si>
    <t xml:space="preserve"> VKLAD CELKEM</t>
  </si>
  <si>
    <t>ABM</t>
  </si>
  <si>
    <t>HOS</t>
  </si>
  <si>
    <t>MKP</t>
  </si>
  <si>
    <t>Oblast ČSOB</t>
  </si>
  <si>
    <t>Kraj</t>
  </si>
  <si>
    <t>Okres</t>
  </si>
  <si>
    <t>Zkratka</t>
  </si>
  <si>
    <t>PVD</t>
  </si>
  <si>
    <t>ABR</t>
  </si>
  <si>
    <t>D16</t>
  </si>
  <si>
    <t>D18</t>
  </si>
  <si>
    <t>H12</t>
  </si>
  <si>
    <t>H10</t>
  </si>
  <si>
    <t>H10N</t>
  </si>
  <si>
    <t>H16</t>
  </si>
  <si>
    <t>Reg. číslo</t>
  </si>
  <si>
    <t>D10</t>
  </si>
  <si>
    <t>D12</t>
  </si>
  <si>
    <t>D14B</t>
  </si>
  <si>
    <t>D14C</t>
  </si>
  <si>
    <t>D20</t>
  </si>
  <si>
    <t>D21E</t>
  </si>
  <si>
    <t>D21A</t>
  </si>
  <si>
    <t>D21B</t>
  </si>
  <si>
    <t>D35B</t>
  </si>
  <si>
    <t>D35C</t>
  </si>
  <si>
    <t>D40B</t>
  </si>
  <si>
    <t>D40C</t>
  </si>
  <si>
    <t>D45B</t>
  </si>
  <si>
    <t>D45C</t>
  </si>
  <si>
    <t>D50</t>
  </si>
  <si>
    <t>D55</t>
  </si>
  <si>
    <t>D60</t>
  </si>
  <si>
    <t>D65</t>
  </si>
  <si>
    <t>D70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</si>
  <si>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</si>
  <si>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</si>
  <si>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</si>
  <si>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</si>
  <si>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</si>
  <si>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</si>
  <si>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</si>
  <si>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</si>
  <si>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</si>
  <si>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</si>
  <si>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</si>
  <si>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</si>
  <si>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</si>
  <si>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</si>
  <si>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</si>
  <si>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</si>
  <si>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</si>
  <si>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</si>
  <si>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</si>
  <si>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</si>
  <si>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</si>
  <si>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</si>
  <si>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</si>
  <si>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</si>
  <si>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</si>
  <si>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</si>
  <si>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</si>
  <si>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</si>
  <si>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</si>
  <si>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</si>
  <si>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</si>
  <si>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</si>
  <si>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</si>
  <si>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</si>
  <si>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</si>
  <si>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</si>
  <si>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H14B</t>
  </si>
  <si>
    <t>H14C</t>
  </si>
  <si>
    <t>H20</t>
  </si>
  <si>
    <t>H21E</t>
  </si>
  <si>
    <t>H21A</t>
  </si>
  <si>
    <t>H21B</t>
  </si>
  <si>
    <t>H35B</t>
  </si>
  <si>
    <t>H35C</t>
  </si>
  <si>
    <t>H40B</t>
  </si>
  <si>
    <t>H40C</t>
  </si>
  <si>
    <t>H45B</t>
  </si>
  <si>
    <t>H45C</t>
  </si>
  <si>
    <t>H50</t>
  </si>
  <si>
    <t>H55</t>
  </si>
  <si>
    <t>H60</t>
  </si>
  <si>
    <t>H65</t>
  </si>
  <si>
    <t>H70</t>
  </si>
  <si>
    <t>H75</t>
  </si>
  <si>
    <t>H80</t>
  </si>
  <si>
    <t>TPR</t>
  </si>
  <si>
    <t>HDR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</si>
  <si>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</si>
  <si>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</si>
  <si>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</si>
  <si>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</si>
  <si>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</si>
  <si>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</si>
  <si>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</si>
  <si>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</si>
  <si>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</si>
  <si>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</si>
  <si>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D10N</t>
  </si>
  <si>
    <t>47.</t>
  </si>
  <si>
    <t>48.</t>
  </si>
  <si>
    <t>jedna E</t>
  </si>
  <si>
    <t>všechny E</t>
  </si>
  <si>
    <r>
      <t>POSTUP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&gt;&gt;&gt;</t>
    </r>
    <r>
      <rPr>
        <sz val="12"/>
        <rFont val="Times New Roman"/>
        <family val="1"/>
      </rPr>
      <t xml:space="preserve"> Označte do bloku v TXT souboru seznam přihlášených závodníků </t>
    </r>
    <r>
      <rPr>
        <sz val="12"/>
        <color indexed="10"/>
        <rFont val="Times New Roman"/>
        <family val="1"/>
      </rPr>
      <t>&gt;&gt;&gt;</t>
    </r>
    <r>
      <rPr>
        <sz val="12"/>
        <rFont val="Times New Roman"/>
        <family val="1"/>
      </rPr>
      <t xml:space="preserve"> zmáčkněte CTRL+C </t>
    </r>
    <r>
      <rPr>
        <sz val="12"/>
        <color indexed="10"/>
        <rFont val="Times New Roman"/>
        <family val="1"/>
      </rPr>
      <t>&gt;&gt;&gt;</t>
    </r>
    <r>
      <rPr>
        <sz val="12"/>
        <rFont val="Times New Roman"/>
        <family val="1"/>
      </rPr>
      <t xml:space="preserve"> klikněte do volného pole pod uvedený VZOR přihlášky (buňka B6) </t>
    </r>
    <r>
      <rPr>
        <sz val="12"/>
        <color indexed="10"/>
        <rFont val="Times New Roman"/>
        <family val="1"/>
      </rPr>
      <t>&gt;&gt;&gt;</t>
    </r>
  </si>
  <si>
    <t>Startovné celkem</t>
  </si>
  <si>
    <t>Ubytování celkem</t>
  </si>
  <si>
    <t>Doprava E2 celkem</t>
  </si>
  <si>
    <t>Půjčení čipu celkem</t>
  </si>
  <si>
    <t>Součet</t>
  </si>
  <si>
    <t>Z bankovního účtu číslo</t>
  </si>
  <si>
    <t>Variabilní sym.</t>
  </si>
  <si>
    <t>Načtení přihlášky z TXT souboru</t>
  </si>
  <si>
    <t>POKYNY K VYPLNĚNÍ PŘIHLÁŠKY</t>
  </si>
  <si>
    <r>
      <t xml:space="preserve">&gt;&gt;&gt; </t>
    </r>
    <r>
      <rPr>
        <sz val="12"/>
        <rFont val="Times New Roman"/>
        <family val="1"/>
      </rPr>
      <t xml:space="preserve">zmáčkněte tlačítko                                                         </t>
    </r>
    <r>
      <rPr>
        <sz val="12"/>
        <color indexed="10"/>
        <rFont val="Times New Roman"/>
        <family val="1"/>
      </rPr>
      <t>&gt;&gt;&gt;</t>
    </r>
    <r>
      <rPr>
        <sz val="12"/>
        <rFont val="Times New Roman"/>
        <family val="1"/>
      </rPr>
      <t xml:space="preserve"> zmáčkněte tlačítko </t>
    </r>
    <r>
      <rPr>
        <sz val="12"/>
        <color indexed="10"/>
        <rFont val="Times New Roman"/>
        <family val="1"/>
      </rPr>
      <t>&gt;&gt;&gt;</t>
    </r>
    <r>
      <rPr>
        <sz val="12"/>
        <rFont val="Times New Roman"/>
        <family val="1"/>
      </rPr>
      <t xml:space="preserve">                                                   </t>
    </r>
    <r>
      <rPr>
        <i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                                               </t>
    </r>
  </si>
  <si>
    <t>Start E1 pozdě</t>
  </si>
  <si>
    <t>Tištěné výsledky (50,-Kč)</t>
  </si>
  <si>
    <t>Místo, datum</t>
  </si>
  <si>
    <t xml:space="preserve"> - podporuje načtení povinného ČSOB TXT formátu přihlášky (vyplatí se při přihlašování většího počtu závodníků)</t>
  </si>
  <si>
    <t xml:space="preserve"> - přihlášku lze vyplnit jednoduše ručně dle uvedeného vzoru</t>
  </si>
  <si>
    <t xml:space="preserve"> - kompletně za vás řeší všeny náležitosti přihlášky</t>
  </si>
  <si>
    <t xml:space="preserve"> - přesná specifikace objednaného ubytování, dopravy E2, půjčení čipu</t>
  </si>
  <si>
    <t xml:space="preserve"> - kontrola správnosti přihlášené kategorie</t>
  </si>
  <si>
    <t xml:space="preserve"> - výpočet vkladu s ohledem na termín za celý oddíl i každého závodníka</t>
  </si>
  <si>
    <t>Postup vytvoření přihlášky</t>
  </si>
  <si>
    <t>1) načtením z povinného formátu TXT souboru</t>
  </si>
  <si>
    <t>POZOR</t>
  </si>
  <si>
    <t xml:space="preserve"> - zachovejte formát dle vzoru, lze do pole dopisovat i ručně</t>
  </si>
  <si>
    <t xml:space="preserve"> - po kliknutí na tlačítko "Zpravování přihlášky" Na dotaz: Chcete změnit obsah cílových buněk? &gt;&gt; klikněte na OK</t>
  </si>
  <si>
    <t xml:space="preserve"> - dále už pracujete jen na listu PŘIHLÁŠKA, kam se vám data načetla - bod 2) v těchto pokynech</t>
  </si>
  <si>
    <t>2) přímým zadáním údajů do tabulky Excelu (taktéž práce s načtenými daty)</t>
  </si>
  <si>
    <t>PŘIHLÁŠKA V JEDNOM SOUBORU JE PRO JEDEN ODDÍL, POKUD POSÍLÁTE PŘIHLÁŠKU VÍCE ODDÍLŮ, MUSÍ BÝT VŽDY ODDĚLENĚ PRO KAŽDÝ ODDÍL ZVLÁŠŤ</t>
  </si>
  <si>
    <t xml:space="preserve"> - načtení dat z TXT souboru není nic jiného než automatické vyplnění tabulky přihlášky, které můžete udělat též ručně (doplňovat)</t>
  </si>
  <si>
    <t>Pokud se vám cokoliv nepovede, lze se vrátit vždy k čistému neuloženému souboru, opětovným stažením ze stránek závodu</t>
  </si>
  <si>
    <t xml:space="preserve"> - vklad se automaticky vypočítá dle vámi zaškrtaných požadavků</t>
  </si>
  <si>
    <t xml:space="preserve"> - dále je nutné vyplnit (zakřížkovat) požadované položky, jako je ubytování, doprava E2, půjčení čipu -&gt; položky zaškrtnete napsáním písmene "x" z klávesnice vašeho počítače dle uvedeného vzoru</t>
  </si>
  <si>
    <t>Kmenový list je "PŘIHLÁŠKA", který je výstupním listem</t>
  </si>
  <si>
    <r>
      <t xml:space="preserve"> - je nutné vyplnit hlavičku přihlášky (kontaktní osoba, účet z něhož se platí apod.), pouze žlutá pole, </t>
    </r>
    <r>
      <rPr>
        <b/>
        <sz val="10"/>
        <rFont val="Arial"/>
        <family val="2"/>
      </rPr>
      <t>ostatní se vyplní automaticky</t>
    </r>
    <r>
      <rPr>
        <sz val="10"/>
        <rFont val="Arial"/>
        <family val="0"/>
      </rPr>
      <t xml:space="preserve"> po vyplnění jmenného seznamu přihlášek (oddíl, var. symbol apod.)</t>
    </r>
  </si>
  <si>
    <t xml:space="preserve"> - přednastaveně je zaškrtnuto, že poběžíte 3 Etapy, což se na 3-denních závodech předpokládá - lze však tuto skutečnost změnit, necháte zašrtnuté pouze požadované položky</t>
  </si>
  <si>
    <t>OBECNÉ</t>
  </si>
  <si>
    <r>
      <t>PŘIHLÁŠKA JE TÉŽ PREDPŘIPRAVENA NA TISK</t>
    </r>
    <r>
      <rPr>
        <sz val="10"/>
        <rFont val="Arial"/>
        <family val="0"/>
      </rPr>
      <t>, doporučuji vypnout při nastavení tisku barvy a tisknout ve stupních sedi (rozvržení tisku je na šířku stránky, celkem 2 strany - 1. strana 1-26 závodníků, 2. strana 27-65 závodníků, pokud máte v přihlášce méně než 27 závodníků, nemusíte 2. stranu tisknout - vše uděláte v nastavení tisku)</t>
    </r>
  </si>
  <si>
    <t>Proč použít s výhodou tento XLS soubor pro tvorbu přihlášky ?</t>
  </si>
  <si>
    <t xml:space="preserve"> - otevřete si TXT soubor s přihláškou a dále postupujte podle pokynů v hlavičce listu "načtení přihlášky z TXT souboru"....</t>
  </si>
  <si>
    <r>
      <t xml:space="preserve"> - pokud nemáte nic zkopírováno, nemůžete ani nic vložit, v případě hlášení chybového okna </t>
    </r>
    <r>
      <rPr>
        <b/>
        <sz val="10"/>
        <color indexed="10"/>
        <rFont val="Arial"/>
        <family val="2"/>
      </rPr>
      <t>klikněte na "End"</t>
    </r>
  </si>
  <si>
    <t xml:space="preserve"> - použití tlačítka vymazat znamená nenávratná ztráta dat přihlášky!!!! - nelze vrátit zpět!!!</t>
  </si>
  <si>
    <r>
      <t xml:space="preserve"> - po načtení nebo vyplnění základních údajů přihlášky zkontrolujte, zda kategorie není podbarvena </t>
    </r>
    <r>
      <rPr>
        <b/>
        <sz val="10"/>
        <color indexed="10"/>
        <rFont val="Arial"/>
        <family val="2"/>
      </rPr>
      <t>červeně</t>
    </r>
    <r>
      <rPr>
        <sz val="10"/>
        <rFont val="Arial"/>
        <family val="0"/>
      </rPr>
      <t xml:space="preserve"> - jestliže ano, pak taková kategorie není pro závod vypsaná, musíte jí změnit podle údajů v rozpisu nebo v tomto souboru uvedeném číselníku kategorií</t>
    </r>
  </si>
  <si>
    <r>
      <t>Zaškrtněte vybrané položky - na klávesnici písmenem "</t>
    </r>
    <r>
      <rPr>
        <b/>
        <sz val="10"/>
        <color indexed="10"/>
        <rFont val="Times New Roman"/>
        <family val="1"/>
      </rPr>
      <t>x</t>
    </r>
    <r>
      <rPr>
        <sz val="10"/>
        <rFont val="Times New Roman"/>
        <family val="1"/>
      </rPr>
      <t xml:space="preserve">" - </t>
    </r>
    <r>
      <rPr>
        <b/>
        <sz val="10"/>
        <rFont val="Times New Roman"/>
        <family val="1"/>
      </rPr>
      <t>nevybrané buňky ponechte prázdné!!! ("x" znamená ANO)</t>
    </r>
  </si>
  <si>
    <t>Údaje o osobně vyplňující přihlášku (příjmení, jméno,adresa)</t>
  </si>
  <si>
    <t>Kat.</t>
  </si>
  <si>
    <t>-</t>
  </si>
  <si>
    <t>Vyplňujete pouze žlutá a bílá pole - nejprve si přečtěte pokyny!!! Šedá pole se vyplní automaticky po zadání přihlášky!!!</t>
  </si>
  <si>
    <t xml:space="preserve"> - klikněte na list "načtení přihlášky z TXT souboru" nebo na stejný odkaz pod hlavičkovými údaji přihlášky</t>
  </si>
  <si>
    <r>
      <t>SOUBOR ULOŽÍTE JAKO HSH_XXX.</t>
    </r>
    <r>
      <rPr>
        <b/>
        <i/>
        <sz val="10"/>
        <rFont val="Arial"/>
        <family val="2"/>
      </rPr>
      <t>xls</t>
    </r>
    <r>
      <rPr>
        <b/>
        <sz val="10"/>
        <rFont val="Arial"/>
        <family val="2"/>
      </rPr>
      <t xml:space="preserve"> (kde XXX, je zkratka oddílu) a pošlte e-mailem na: tomas.matras@seznam.cz, jako předmět zprávy napište "prihlaska_XXX" (kde XXX, je zkratka oddílu) - </t>
    </r>
    <r>
      <rPr>
        <b/>
        <i/>
        <sz val="10"/>
        <rFont val="Arial"/>
        <family val="2"/>
      </rPr>
      <t>pokud možno posílejte soubor zabalený (ZIP, RAR, ARJ)</t>
    </r>
  </si>
  <si>
    <t>H.S.H Vysočina cup 2006 - Borová u Poličky</t>
  </si>
  <si>
    <t>Vyskočil Josef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</si>
</sst>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General\ &quot;krát&quot;"/>
    <numFmt numFmtId="169" formatCode="General\ &quot;závodníků&quot;"/>
  </numFmts>
  <fonts count="50">
    <font>
      <sz val="10"/>
      <name val="Arial"/>
      <family val="0"/>
    </font>
    <font>
      <sz val="10"/>
      <name val="Lucida Console"/>
      <family val="3"/>
    </font>
    <font>
      <b/>
      <sz val="14"/>
      <name val="Times New Roman"/>
      <family val="1"/>
    </font>
    <font>
      <sz val="12"/>
      <name val="Lucida Console"/>
      <family val="3"/>
    </font>
    <font>
      <sz val="12"/>
      <color indexed="10"/>
      <name val="Lucida Console"/>
      <family val="3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12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10"/>
      <color indexed="9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sz val="16"/>
      <name val="Arial"/>
      <family val="0"/>
    </font>
    <font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b/>
      <i/>
      <sz val="10"/>
      <color indexed="12"/>
      <name val="Arial"/>
      <family val="2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b/>
      <sz val="14"/>
      <color indexed="12"/>
      <name val="Times New Roman"/>
      <family val="1"/>
    </font>
    <font>
      <u val="single"/>
      <sz val="11"/>
      <color indexed="12"/>
      <name val="Arial"/>
      <family val="0"/>
    </font>
    <font>
      <sz val="11"/>
      <name val="Arial"/>
      <family val="0"/>
    </font>
    <font>
      <u val="single"/>
      <sz val="10"/>
      <color indexed="10"/>
      <name val="Arial"/>
      <family val="0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vertical="center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12" fillId="5" borderId="0" xfId="0" applyFont="1" applyFill="1" applyAlignment="1">
      <alignment/>
    </xf>
    <xf numFmtId="0" fontId="0" fillId="0" borderId="0" xfId="0" applyAlignment="1">
      <alignment/>
    </xf>
    <xf numFmtId="167" fontId="0" fillId="0" borderId="3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2" fillId="5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vertical="top"/>
    </xf>
    <xf numFmtId="0" fontId="0" fillId="5" borderId="0" xfId="0" applyFill="1" applyAlignment="1">
      <alignment/>
    </xf>
    <xf numFmtId="0" fontId="26" fillId="5" borderId="0" xfId="17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20" fillId="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Continuous"/>
      <protection hidden="1"/>
    </xf>
    <xf numFmtId="0" fontId="12" fillId="0" borderId="0" xfId="0" applyFont="1" applyAlignment="1" applyProtection="1">
      <alignment vertical="top"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4" fillId="0" borderId="0" xfId="0" applyFont="1" applyAlignment="1">
      <alignment wrapText="1"/>
    </xf>
    <xf numFmtId="0" fontId="12" fillId="6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8" fillId="5" borderId="11" xfId="0" applyFont="1" applyFill="1" applyBorder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1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31" fillId="0" borderId="0" xfId="17" applyFont="1" applyFill="1" applyAlignment="1" applyProtection="1">
      <alignment vertical="center"/>
      <protection hidden="1"/>
    </xf>
    <xf numFmtId="0" fontId="0" fillId="2" borderId="14" xfId="0" applyFill="1" applyBorder="1" applyAlignment="1" applyProtection="1">
      <alignment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 locked="0"/>
    </xf>
    <xf numFmtId="0" fontId="16" fillId="0" borderId="16" xfId="0" applyFont="1" applyFill="1" applyBorder="1" applyAlignment="1" applyProtection="1">
      <alignment horizontal="center" vertical="center"/>
      <protection hidden="1" locked="0"/>
    </xf>
    <xf numFmtId="0" fontId="16" fillId="0" borderId="17" xfId="0" applyFont="1" applyFill="1" applyBorder="1" applyAlignment="1" applyProtection="1">
      <alignment horizontal="center" vertical="center"/>
      <protection hidden="1" locked="0"/>
    </xf>
    <xf numFmtId="0" fontId="16" fillId="0" borderId="18" xfId="0" applyFont="1" applyFill="1" applyBorder="1" applyAlignment="1" applyProtection="1">
      <alignment horizontal="center" vertical="center"/>
      <protection hidden="1" locked="0"/>
    </xf>
    <xf numFmtId="0" fontId="16" fillId="0" borderId="19" xfId="0" applyFont="1" applyFill="1" applyBorder="1" applyAlignment="1" applyProtection="1">
      <alignment horizontal="center" vertical="center"/>
      <protection hidden="1" locked="0"/>
    </xf>
    <xf numFmtId="0" fontId="16" fillId="0" borderId="20" xfId="0" applyFont="1" applyFill="1" applyBorder="1" applyAlignment="1" applyProtection="1">
      <alignment horizontal="center" vertical="center"/>
      <protection hidden="1" locked="0"/>
    </xf>
    <xf numFmtId="0" fontId="16" fillId="0" borderId="21" xfId="0" applyFont="1" applyFill="1" applyBorder="1" applyAlignment="1" applyProtection="1">
      <alignment horizontal="center" vertical="center"/>
      <protection hidden="1" locked="0"/>
    </xf>
    <xf numFmtId="0" fontId="5" fillId="3" borderId="22" xfId="0" applyFont="1" applyFill="1" applyBorder="1" applyAlignment="1" applyProtection="1">
      <alignment vertical="center"/>
      <protection hidden="1"/>
    </xf>
    <xf numFmtId="0" fontId="29" fillId="3" borderId="22" xfId="0" applyFont="1" applyFill="1" applyBorder="1" applyAlignment="1" applyProtection="1">
      <alignment horizontal="left" vertical="center"/>
      <protection hidden="1"/>
    </xf>
    <xf numFmtId="0" fontId="29" fillId="3" borderId="22" xfId="0" applyFont="1" applyFill="1" applyBorder="1" applyAlignment="1" applyProtection="1">
      <alignment horizontal="center" vertical="center"/>
      <protection hidden="1"/>
    </xf>
    <xf numFmtId="0" fontId="29" fillId="3" borderId="23" xfId="0" applyFont="1" applyFill="1" applyBorder="1" applyAlignment="1" applyProtection="1">
      <alignment horizontal="left" vertical="center"/>
      <protection hidden="1"/>
    </xf>
    <xf numFmtId="0" fontId="5" fillId="2" borderId="24" xfId="0" applyFont="1" applyFill="1" applyBorder="1" applyAlignment="1" applyProtection="1">
      <alignment vertical="center"/>
      <protection hidden="1"/>
    </xf>
    <xf numFmtId="0" fontId="40" fillId="2" borderId="24" xfId="0" applyFont="1" applyFill="1" applyBorder="1" applyAlignment="1" applyProtection="1">
      <alignment horizontal="left" vertical="center"/>
      <protection hidden="1"/>
    </xf>
    <xf numFmtId="0" fontId="40" fillId="2" borderId="24" xfId="0" applyFont="1" applyFill="1" applyBorder="1" applyAlignment="1" applyProtection="1">
      <alignment horizontal="right" vertical="center"/>
      <protection hidden="1"/>
    </xf>
    <xf numFmtId="0" fontId="40" fillId="2" borderId="24" xfId="0" applyFont="1" applyFill="1" applyBorder="1" applyAlignment="1" applyProtection="1">
      <alignment horizontal="center" vertical="center"/>
      <protection hidden="1"/>
    </xf>
    <xf numFmtId="0" fontId="40" fillId="2" borderId="25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4" xfId="0" applyFont="1" applyFill="1" applyBorder="1" applyAlignment="1" applyProtection="1">
      <alignment vertical="center" wrapText="1"/>
      <protection hidden="1" locked="0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 locked="0"/>
    </xf>
    <xf numFmtId="0" fontId="5" fillId="0" borderId="2" xfId="0" applyFont="1" applyFill="1" applyBorder="1" applyAlignment="1" applyProtection="1">
      <alignment vertical="center" wrapText="1"/>
      <protection hidden="1" locked="0"/>
    </xf>
    <xf numFmtId="0" fontId="5" fillId="3" borderId="2" xfId="0" applyFont="1" applyFill="1" applyBorder="1" applyAlignment="1" applyProtection="1">
      <alignment/>
      <protection hidden="1"/>
    </xf>
    <xf numFmtId="0" fontId="5" fillId="3" borderId="26" xfId="0" applyFont="1" applyFill="1" applyBorder="1" applyAlignment="1" applyProtection="1">
      <alignment/>
      <protection hidden="1"/>
    </xf>
    <xf numFmtId="0" fontId="29" fillId="3" borderId="27" xfId="0" applyFont="1" applyFill="1" applyBorder="1" applyAlignment="1" applyProtection="1">
      <alignment horizontal="center" vertical="center"/>
      <protection hidden="1"/>
    </xf>
    <xf numFmtId="0" fontId="43" fillId="2" borderId="28" xfId="0" applyFont="1" applyFill="1" applyBorder="1" applyAlignment="1" applyProtection="1">
      <alignment horizontal="center" vertical="center"/>
      <protection hidden="1"/>
    </xf>
    <xf numFmtId="0" fontId="43" fillId="2" borderId="24" xfId="0" applyFont="1" applyFill="1" applyBorder="1" applyAlignment="1" applyProtection="1">
      <alignment horizontal="center" vertical="center"/>
      <protection hidden="1"/>
    </xf>
    <xf numFmtId="0" fontId="43" fillId="2" borderId="29" xfId="0" applyFont="1" applyFill="1" applyBorder="1" applyAlignment="1" applyProtection="1">
      <alignment horizontal="center" vertical="center"/>
      <protection hidden="1"/>
    </xf>
    <xf numFmtId="167" fontId="44" fillId="2" borderId="30" xfId="0" applyNumberFormat="1" applyFont="1" applyFill="1" applyBorder="1" applyAlignment="1" applyProtection="1">
      <alignment horizontal="center" vertical="center"/>
      <protection hidden="1"/>
    </xf>
    <xf numFmtId="167" fontId="44" fillId="2" borderId="24" xfId="0" applyNumberFormat="1" applyFont="1" applyFill="1" applyBorder="1" applyAlignment="1" applyProtection="1">
      <alignment horizontal="center" vertical="center"/>
      <protection hidden="1"/>
    </xf>
    <xf numFmtId="167" fontId="43" fillId="2" borderId="24" xfId="0" applyNumberFormat="1" applyFont="1" applyFill="1" applyBorder="1" applyAlignment="1" applyProtection="1">
      <alignment horizontal="right" vertical="center"/>
      <protection hidden="1"/>
    </xf>
    <xf numFmtId="0" fontId="29" fillId="3" borderId="22" xfId="0" applyFont="1" applyFill="1" applyBorder="1" applyAlignment="1" applyProtection="1">
      <alignment horizontal="center" vertical="center" wrapText="1"/>
      <protection hidden="1"/>
    </xf>
    <xf numFmtId="0" fontId="29" fillId="3" borderId="23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horizontal="right" vertical="center"/>
      <protection hidden="1"/>
    </xf>
    <xf numFmtId="0" fontId="42" fillId="0" borderId="31" xfId="0" applyFont="1" applyFill="1" applyBorder="1" applyAlignment="1" applyProtection="1">
      <alignment vertical="center"/>
      <protection hidden="1"/>
    </xf>
    <xf numFmtId="0" fontId="42" fillId="0" borderId="2" xfId="0" applyFont="1" applyFill="1" applyBorder="1" applyAlignment="1" applyProtection="1">
      <alignment vertical="center"/>
      <protection hidden="1"/>
    </xf>
    <xf numFmtId="0" fontId="42" fillId="0" borderId="32" xfId="0" applyFont="1" applyFill="1" applyBorder="1" applyAlignment="1" applyProtection="1">
      <alignment horizontal="right" vertical="center"/>
      <protection hidden="1"/>
    </xf>
    <xf numFmtId="0" fontId="42" fillId="0" borderId="33" xfId="0" applyFont="1" applyFill="1" applyBorder="1" applyAlignment="1" applyProtection="1">
      <alignment horizontal="right" vertical="center"/>
      <protection hidden="1"/>
    </xf>
    <xf numFmtId="0" fontId="48" fillId="0" borderId="34" xfId="0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Continuous"/>
      <protection hidden="1"/>
    </xf>
    <xf numFmtId="0" fontId="41" fillId="0" borderId="35" xfId="0" applyNumberFormat="1" applyFont="1" applyFill="1" applyBorder="1" applyAlignment="1" applyProtection="1">
      <alignment horizontal="center" vertical="center" wrapText="1"/>
      <protection hidden="1"/>
    </xf>
    <xf numFmtId="168" fontId="41" fillId="0" borderId="35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7" fontId="5" fillId="0" borderId="35" xfId="0" applyNumberFormat="1" applyFont="1" applyFill="1" applyBorder="1" applyAlignment="1" applyProtection="1">
      <alignment horizontal="center"/>
      <protection hidden="1"/>
    </xf>
    <xf numFmtId="167" fontId="5" fillId="0" borderId="36" xfId="0" applyNumberFormat="1" applyFont="1" applyFill="1" applyBorder="1" applyAlignment="1" applyProtection="1">
      <alignment horizontal="center"/>
      <protection hidden="1"/>
    </xf>
    <xf numFmtId="167" fontId="42" fillId="0" borderId="37" xfId="0" applyNumberFormat="1" applyFont="1" applyFill="1" applyBorder="1" applyAlignment="1" applyProtection="1">
      <alignment horizontal="right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29" fillId="3" borderId="38" xfId="0" applyFont="1" applyFill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42" fillId="0" borderId="35" xfId="0" applyFont="1" applyFill="1" applyBorder="1" applyAlignment="1" applyProtection="1">
      <alignment horizontal="center" vertical="center" wrapText="1"/>
      <protection hidden="1"/>
    </xf>
    <xf numFmtId="167" fontId="5" fillId="2" borderId="40" xfId="0" applyNumberFormat="1" applyFont="1" applyFill="1" applyBorder="1" applyAlignment="1" applyProtection="1">
      <alignment horizontal="center" vertical="center"/>
      <protection hidden="1"/>
    </xf>
    <xf numFmtId="167" fontId="5" fillId="2" borderId="17" xfId="0" applyNumberFormat="1" applyFont="1" applyFill="1" applyBorder="1" applyAlignment="1" applyProtection="1">
      <alignment horizontal="center" vertical="center"/>
      <protection hidden="1"/>
    </xf>
    <xf numFmtId="167" fontId="5" fillId="2" borderId="17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5" borderId="0" xfId="0" applyFill="1" applyAlignment="1">
      <alignment wrapText="1"/>
    </xf>
    <xf numFmtId="0" fontId="34" fillId="7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3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5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38" fillId="8" borderId="0" xfId="17" applyFont="1" applyFill="1" applyAlignment="1">
      <alignment wrapText="1"/>
    </xf>
    <xf numFmtId="0" fontId="39" fillId="8" borderId="0" xfId="0" applyFont="1" applyFill="1" applyAlignment="1">
      <alignment horizontal="center" vertical="center"/>
    </xf>
    <xf numFmtId="0" fontId="42" fillId="0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2" fillId="3" borderId="20" xfId="0" applyFont="1" applyFill="1" applyBorder="1" applyAlignment="1" applyProtection="1">
      <alignment horizontal="center"/>
      <protection hidden="1"/>
    </xf>
    <xf numFmtId="14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2" fillId="3" borderId="19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/>
      <protection hidden="1"/>
    </xf>
    <xf numFmtId="14" fontId="18" fillId="2" borderId="51" xfId="0" applyNumberFormat="1" applyFont="1" applyFill="1" applyBorder="1" applyAlignment="1" applyProtection="1">
      <alignment horizontal="center"/>
      <protection hidden="1"/>
    </xf>
    <xf numFmtId="0" fontId="13" fillId="2" borderId="52" xfId="0" applyFont="1" applyFill="1" applyBorder="1" applyAlignment="1" applyProtection="1">
      <alignment horizontal="center"/>
      <protection hidden="1"/>
    </xf>
    <xf numFmtId="0" fontId="0" fillId="2" borderId="52" xfId="0" applyFill="1" applyBorder="1" applyAlignment="1" applyProtection="1">
      <alignment/>
      <protection hidden="1"/>
    </xf>
    <xf numFmtId="3" fontId="18" fillId="5" borderId="51" xfId="0" applyNumberFormat="1" applyFont="1" applyFill="1" applyBorder="1" applyAlignment="1" applyProtection="1">
      <alignment horizontal="center" vertical="center"/>
      <protection hidden="1" locked="0"/>
    </xf>
    <xf numFmtId="0" fontId="18" fillId="5" borderId="53" xfId="0" applyFont="1" applyFill="1" applyBorder="1" applyAlignment="1" applyProtection="1">
      <alignment horizontal="center" vertical="center"/>
      <protection hidden="1" locked="0"/>
    </xf>
    <xf numFmtId="0" fontId="19" fillId="5" borderId="51" xfId="17" applyFont="1" applyFill="1" applyBorder="1" applyAlignment="1" applyProtection="1">
      <alignment vertical="center"/>
      <protection hidden="1" locked="0"/>
    </xf>
    <xf numFmtId="0" fontId="18" fillId="5" borderId="53" xfId="0" applyFont="1" applyFill="1" applyBorder="1" applyAlignment="1" applyProtection="1">
      <alignment vertical="center"/>
      <protection hidden="1" locked="0"/>
    </xf>
    <xf numFmtId="0" fontId="42" fillId="0" borderId="2" xfId="0" applyFont="1" applyFill="1" applyBorder="1" applyAlignment="1" applyProtection="1">
      <alignment horizontal="right" vertical="center"/>
      <protection hidden="1"/>
    </xf>
    <xf numFmtId="0" fontId="0" fillId="0" borderId="49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 horizontal="right"/>
      <protection hidden="1"/>
    </xf>
    <xf numFmtId="0" fontId="42" fillId="0" borderId="54" xfId="0" applyFont="1" applyFill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/>
      <protection hidden="1"/>
    </xf>
    <xf numFmtId="0" fontId="31" fillId="0" borderId="42" xfId="17" applyFont="1" applyFill="1" applyBorder="1" applyAlignment="1" applyProtection="1">
      <alignment vertical="center"/>
      <protection hidden="1"/>
    </xf>
    <xf numFmtId="0" fontId="32" fillId="0" borderId="42" xfId="0" applyFont="1" applyFill="1" applyBorder="1" applyAlignment="1" applyProtection="1">
      <alignment/>
      <protection hidden="1"/>
    </xf>
    <xf numFmtId="0" fontId="18" fillId="5" borderId="51" xfId="0" applyFont="1" applyFill="1" applyBorder="1" applyAlignment="1" applyProtection="1">
      <alignment vertical="center"/>
      <protection hidden="1" locked="0"/>
    </xf>
    <xf numFmtId="167" fontId="18" fillId="2" borderId="51" xfId="0" applyNumberFormat="1" applyFont="1" applyFill="1" applyBorder="1" applyAlignment="1" applyProtection="1">
      <alignment horizontal="center"/>
      <protection hidden="1"/>
    </xf>
    <xf numFmtId="0" fontId="0" fillId="2" borderId="53" xfId="0" applyFill="1" applyBorder="1" applyAlignment="1" applyProtection="1">
      <alignment horizontal="center"/>
      <protection hidden="1"/>
    </xf>
    <xf numFmtId="0" fontId="13" fillId="2" borderId="40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horizontal="center"/>
      <protection hidden="1"/>
    </xf>
    <xf numFmtId="0" fontId="13" fillId="2" borderId="14" xfId="0" applyFont="1" applyFill="1" applyBorder="1" applyAlignment="1" applyProtection="1">
      <alignment horizontal="center"/>
      <protection hidden="1"/>
    </xf>
    <xf numFmtId="14" fontId="18" fillId="5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5" borderId="53" xfId="0" applyFont="1" applyFill="1" applyBorder="1" applyAlignment="1" applyProtection="1">
      <alignment horizontal="center" vertical="center"/>
      <protection hidden="1" locked="0"/>
    </xf>
    <xf numFmtId="0" fontId="10" fillId="2" borderId="55" xfId="0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wrapText="1"/>
      <protection hidden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47" fillId="2" borderId="51" xfId="0" applyFont="1" applyFill="1" applyBorder="1" applyAlignment="1" applyProtection="1">
      <alignment horizontal="center" vertical="center"/>
      <protection hidden="1"/>
    </xf>
    <xf numFmtId="0" fontId="47" fillId="2" borderId="53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hidden="1"/>
    </xf>
    <xf numFmtId="0" fontId="33" fillId="2" borderId="0" xfId="17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29" fillId="2" borderId="51" xfId="0" applyFont="1" applyFill="1" applyBorder="1" applyAlignment="1" applyProtection="1">
      <alignment vertical="center"/>
      <protection hidden="1"/>
    </xf>
    <xf numFmtId="0" fontId="29" fillId="2" borderId="52" xfId="0" applyFont="1" applyFill="1" applyBorder="1" applyAlignment="1" applyProtection="1">
      <alignment vertical="center"/>
      <protection hidden="1"/>
    </xf>
    <xf numFmtId="0" fontId="0" fillId="2" borderId="52" xfId="0" applyFont="1" applyFill="1" applyBorder="1" applyAlignment="1" applyProtection="1">
      <alignment/>
      <protection hidden="1"/>
    </xf>
    <xf numFmtId="0" fontId="0" fillId="2" borderId="53" xfId="0" applyFont="1" applyFill="1" applyBorder="1" applyAlignment="1" applyProtection="1">
      <alignment/>
      <protection hidden="1"/>
    </xf>
    <xf numFmtId="0" fontId="46" fillId="0" borderId="58" xfId="17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8" fillId="5" borderId="52" xfId="0" applyFont="1" applyFill="1" applyBorder="1" applyAlignment="1" applyProtection="1">
      <alignment vertical="center"/>
      <protection hidden="1" locked="0"/>
    </xf>
    <xf numFmtId="0" fontId="22" fillId="0" borderId="0" xfId="0" applyFont="1" applyFill="1" applyAlignment="1">
      <alignment vertical="center" wrapText="1"/>
    </xf>
    <xf numFmtId="0" fontId="0" fillId="5" borderId="59" xfId="0" applyFill="1" applyBorder="1" applyAlignment="1">
      <alignment vertical="center"/>
    </xf>
    <xf numFmtId="0" fontId="0" fillId="5" borderId="60" xfId="0" applyFill="1" applyBorder="1" applyAlignment="1">
      <alignment vertical="center"/>
    </xf>
    <xf numFmtId="0" fontId="0" fillId="5" borderId="61" xfId="0" applyFill="1" applyBorder="1" applyAlignment="1">
      <alignment vertical="center"/>
    </xf>
    <xf numFmtId="0" fontId="0" fillId="5" borderId="62" xfId="0" applyFill="1" applyBorder="1" applyAlignment="1">
      <alignment/>
    </xf>
    <xf numFmtId="0" fontId="0" fillId="5" borderId="63" xfId="0" applyFill="1" applyBorder="1" applyAlignment="1">
      <alignment/>
    </xf>
    <xf numFmtId="0" fontId="0" fillId="5" borderId="64" xfId="0" applyFill="1" applyBorder="1" applyAlignment="1">
      <alignment/>
    </xf>
    <xf numFmtId="0" fontId="2" fillId="9" borderId="65" xfId="0" applyFont="1" applyFill="1" applyBorder="1" applyAlignment="1">
      <alignment horizontal="center" vertical="top"/>
    </xf>
    <xf numFmtId="0" fontId="24" fillId="9" borderId="66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0" borderId="67" xfId="0" applyFill="1" applyBorder="1" applyAlignment="1">
      <alignment horizontal="center"/>
    </xf>
    <xf numFmtId="0" fontId="0" fillId="10" borderId="68" xfId="0" applyFill="1" applyBorder="1" applyAlignment="1">
      <alignment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/>
    </xf>
    <xf numFmtId="0" fontId="0" fillId="8" borderId="67" xfId="0" applyFill="1" applyBorder="1" applyAlignment="1">
      <alignment horizontal="center"/>
    </xf>
    <xf numFmtId="0" fontId="0" fillId="8" borderId="68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FF0000"/>
        </patternFill>
      </fill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&#344;IHL&#193;&#352;K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&#344;IHL&#193;&#352;K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&#344;IHL&#193;&#352;K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&#344;IHL&#193;&#352;K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14</xdr:row>
      <xdr:rowOff>38100</xdr:rowOff>
    </xdr:from>
    <xdr:to>
      <xdr:col>5</xdr:col>
      <xdr:colOff>0</xdr:colOff>
      <xdr:row>14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2581275" y="3981450"/>
          <a:ext cx="50482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VZOR</a:t>
          </a:r>
        </a:p>
      </xdr:txBody>
    </xdr:sp>
    <xdr:clientData/>
  </xdr:twoCellAnchor>
  <xdr:twoCellAnchor>
    <xdr:from>
      <xdr:col>16</xdr:col>
      <xdr:colOff>504825</xdr:colOff>
      <xdr:row>14</xdr:row>
      <xdr:rowOff>47625</xdr:rowOff>
    </xdr:from>
    <xdr:to>
      <xdr:col>17</xdr:col>
      <xdr:colOff>200025</xdr:colOff>
      <xdr:row>14</xdr:row>
      <xdr:rowOff>171450</xdr:rowOff>
    </xdr:to>
    <xdr:sp>
      <xdr:nvSpPr>
        <xdr:cNvPr id="2" name="AutoShape 5"/>
        <xdr:cNvSpPr>
          <a:spLocks/>
        </xdr:cNvSpPr>
      </xdr:nvSpPr>
      <xdr:spPr>
        <a:xfrm rot="20208083">
          <a:off x="9382125" y="3990975"/>
          <a:ext cx="34290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VZOR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7629525</xdr:colOff>
      <xdr:row>4</xdr:row>
      <xdr:rowOff>38100</xdr:rowOff>
    </xdr:from>
    <xdr:to>
      <xdr:col>1</xdr:col>
      <xdr:colOff>8353425</xdr:colOff>
      <xdr:row>4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7858125" y="1514475"/>
          <a:ext cx="723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VZOR</a:t>
          </a:r>
        </a:p>
      </xdr:txBody>
    </xdr:sp>
    <xdr:clientData/>
  </xdr:twoCellAnchor>
  <xdr:oneCellAnchor>
    <xdr:from>
      <xdr:col>1</xdr:col>
      <xdr:colOff>7143750</xdr:colOff>
      <xdr:row>2</xdr:row>
      <xdr:rowOff>76200</xdr:rowOff>
    </xdr:from>
    <xdr:ext cx="3533775" cy="361950"/>
    <xdr:sp>
      <xdr:nvSpPr>
        <xdr:cNvPr id="2" name="TextBox 13"/>
        <xdr:cNvSpPr txBox="1">
          <a:spLocks noChangeArrowheads="1"/>
        </xdr:cNvSpPr>
      </xdr:nvSpPr>
      <xdr:spPr>
        <a:xfrm>
          <a:off x="7372350" y="800100"/>
          <a:ext cx="3533775" cy="3619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 dotaz: Chcete změnit obsah cílových buněk?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&gt;&gt;&gt;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OK
</a:t>
          </a: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Zpracovaný seznam se načte na list PŘIHLÁŠKA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tabColor indexed="10"/>
  </sheetPr>
  <dimension ref="A1:J38"/>
  <sheetViews>
    <sheetView showGridLines="0" workbookViewId="0" topLeftCell="A1">
      <selection activeCell="B23" sqref="B23:J23"/>
    </sheetView>
  </sheetViews>
  <sheetFormatPr defaultColWidth="9.140625" defaultRowHeight="12.75"/>
  <cols>
    <col min="10" max="10" width="9.57421875" style="0" customWidth="1"/>
  </cols>
  <sheetData>
    <row r="1" spans="2:5" ht="24" customHeight="1">
      <c r="B1" s="38" t="s">
        <v>220</v>
      </c>
      <c r="C1" s="39"/>
      <c r="D1" s="40"/>
      <c r="E1" s="37"/>
    </row>
    <row r="2" spans="1:10" ht="29.25" customHeight="1">
      <c r="A2" s="141" t="s">
        <v>901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s="21" customFormat="1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20.25">
      <c r="A4" s="134" t="s">
        <v>929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6.25" customHeight="1">
      <c r="A5" s="133" t="s">
        <v>906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>
      <c r="A6" s="133" t="s">
        <v>907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>
      <c r="A7" s="133" t="s">
        <v>908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7"/>
      <c r="B8" s="133" t="s">
        <v>911</v>
      </c>
      <c r="C8" s="133"/>
      <c r="D8" s="133"/>
      <c r="E8" s="133"/>
      <c r="F8" s="133"/>
      <c r="G8" s="133"/>
      <c r="H8" s="133"/>
      <c r="I8" s="133"/>
      <c r="J8" s="133"/>
    </row>
    <row r="9" spans="1:10" ht="13.5" customHeight="1">
      <c r="A9" s="37"/>
      <c r="B9" s="133" t="s">
        <v>909</v>
      </c>
      <c r="C9" s="133"/>
      <c r="D9" s="133"/>
      <c r="E9" s="133"/>
      <c r="F9" s="133"/>
      <c r="G9" s="133"/>
      <c r="H9" s="133"/>
      <c r="I9" s="133"/>
      <c r="J9" s="133"/>
    </row>
    <row r="10" spans="1:10" ht="12.75">
      <c r="A10" s="37"/>
      <c r="B10" s="133" t="s">
        <v>910</v>
      </c>
      <c r="C10" s="133"/>
      <c r="D10" s="133"/>
      <c r="E10" s="133"/>
      <c r="F10" s="133"/>
      <c r="G10" s="133"/>
      <c r="H10" s="133"/>
      <c r="I10" s="133"/>
      <c r="J10" s="133"/>
    </row>
    <row r="12" spans="1:10" ht="20.25">
      <c r="A12" s="134" t="s">
        <v>912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6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5.75">
      <c r="A14" s="140" t="s">
        <v>924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ht="6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5.75">
      <c r="A16" s="136" t="s">
        <v>913</v>
      </c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ht="12.75">
      <c r="A17" s="137" t="s">
        <v>939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27" customHeight="1">
      <c r="A18" s="137" t="s">
        <v>930</v>
      </c>
      <c r="B18" s="137"/>
      <c r="C18" s="137"/>
      <c r="D18" s="137"/>
      <c r="E18" s="137"/>
      <c r="F18" s="137"/>
      <c r="G18" s="137"/>
      <c r="H18" s="137"/>
      <c r="I18" s="137"/>
      <c r="J18" s="137"/>
    </row>
    <row r="19" ht="12.75">
      <c r="B19" s="54" t="s">
        <v>914</v>
      </c>
    </row>
    <row r="20" spans="2:10" ht="12.75">
      <c r="B20" s="137" t="s">
        <v>915</v>
      </c>
      <c r="C20" s="137"/>
      <c r="D20" s="137"/>
      <c r="E20" s="137"/>
      <c r="F20" s="137"/>
      <c r="G20" s="137"/>
      <c r="H20" s="137"/>
      <c r="I20" s="137"/>
      <c r="J20" s="137"/>
    </row>
    <row r="21" spans="2:10" ht="25.5" customHeight="1">
      <c r="B21" s="137" t="s">
        <v>931</v>
      </c>
      <c r="C21" s="137"/>
      <c r="D21" s="137"/>
      <c r="E21" s="137"/>
      <c r="F21" s="137"/>
      <c r="G21" s="137"/>
      <c r="H21" s="137"/>
      <c r="I21" s="137"/>
      <c r="J21" s="137"/>
    </row>
    <row r="22" spans="2:10" ht="24" customHeight="1">
      <c r="B22" s="137" t="s">
        <v>916</v>
      </c>
      <c r="C22" s="137"/>
      <c r="D22" s="137"/>
      <c r="E22" s="137"/>
      <c r="F22" s="137"/>
      <c r="G22" s="137"/>
      <c r="H22" s="137"/>
      <c r="I22" s="137"/>
      <c r="J22" s="137"/>
    </row>
    <row r="23" spans="2:10" ht="12.75">
      <c r="B23" s="139" t="s">
        <v>932</v>
      </c>
      <c r="C23" s="139"/>
      <c r="D23" s="139"/>
      <c r="E23" s="139"/>
      <c r="F23" s="139"/>
      <c r="G23" s="139"/>
      <c r="H23" s="139"/>
      <c r="I23" s="139"/>
      <c r="J23" s="139"/>
    </row>
    <row r="24" spans="1:10" ht="12.75">
      <c r="A24" s="137" t="s">
        <v>917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6" spans="1:10" ht="16.5" customHeight="1">
      <c r="A26" s="136" t="s">
        <v>918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ht="25.5" customHeight="1">
      <c r="A27" s="137" t="s">
        <v>925</v>
      </c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25.5" customHeight="1">
      <c r="A28" s="137" t="s">
        <v>920</v>
      </c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39.75" customHeight="1">
      <c r="A29" s="137" t="s">
        <v>933</v>
      </c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26.25" customHeight="1">
      <c r="A30" s="137" t="s">
        <v>923</v>
      </c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25.5" customHeight="1">
      <c r="A31" s="137" t="s">
        <v>926</v>
      </c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2.75">
      <c r="A32" s="137" t="s">
        <v>922</v>
      </c>
      <c r="B32" s="137"/>
      <c r="C32" s="137"/>
      <c r="D32" s="137"/>
      <c r="E32" s="137"/>
      <c r="F32" s="137"/>
      <c r="G32" s="137"/>
      <c r="H32" s="137"/>
      <c r="I32" s="137"/>
      <c r="J32" s="137"/>
    </row>
    <row r="34" spans="1:10" ht="15.75">
      <c r="A34" s="136" t="s">
        <v>927</v>
      </c>
      <c r="B34" s="136"/>
      <c r="C34" s="136"/>
      <c r="D34" s="136"/>
      <c r="E34" s="136"/>
      <c r="F34" s="136"/>
      <c r="G34" s="136"/>
      <c r="H34" s="136"/>
      <c r="I34" s="136"/>
      <c r="J34" s="136"/>
    </row>
    <row r="35" spans="1:10" ht="26.25" customHeight="1">
      <c r="A35" s="135" t="s">
        <v>919</v>
      </c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 ht="25.5" customHeight="1">
      <c r="A36" s="133" t="s">
        <v>921</v>
      </c>
      <c r="B36" s="133"/>
      <c r="C36" s="133"/>
      <c r="D36" s="133"/>
      <c r="E36" s="133"/>
      <c r="F36" s="133"/>
      <c r="G36" s="133"/>
      <c r="H36" s="133"/>
      <c r="I36" s="133"/>
      <c r="J36" s="133"/>
    </row>
    <row r="37" spans="1:10" ht="41.25" customHeight="1">
      <c r="A37" s="135" t="s">
        <v>940</v>
      </c>
      <c r="B37" s="135"/>
      <c r="C37" s="135"/>
      <c r="D37" s="135"/>
      <c r="E37" s="135"/>
      <c r="F37" s="135"/>
      <c r="G37" s="135"/>
      <c r="H37" s="135"/>
      <c r="I37" s="135"/>
      <c r="J37" s="135"/>
    </row>
    <row r="38" spans="1:10" ht="52.5" customHeight="1">
      <c r="A38" s="138" t="s">
        <v>928</v>
      </c>
      <c r="B38" s="133"/>
      <c r="C38" s="133"/>
      <c r="D38" s="133"/>
      <c r="E38" s="133"/>
      <c r="F38" s="133"/>
      <c r="G38" s="133"/>
      <c r="H38" s="133"/>
      <c r="I38" s="133"/>
      <c r="J38" s="133"/>
    </row>
  </sheetData>
  <sheetProtection password="C78E" sheet="1" objects="1" scenarios="1"/>
  <mergeCells count="30">
    <mergeCell ref="A14:J14"/>
    <mergeCell ref="A4:J4"/>
    <mergeCell ref="A34:J34"/>
    <mergeCell ref="A2:J2"/>
    <mergeCell ref="A16:J16"/>
    <mergeCell ref="A17:J17"/>
    <mergeCell ref="A18:J18"/>
    <mergeCell ref="A24:J24"/>
    <mergeCell ref="A5:J5"/>
    <mergeCell ref="A6:J6"/>
    <mergeCell ref="A36:J36"/>
    <mergeCell ref="A37:J37"/>
    <mergeCell ref="A38:J38"/>
    <mergeCell ref="B20:J20"/>
    <mergeCell ref="B21:J21"/>
    <mergeCell ref="B22:J22"/>
    <mergeCell ref="B23:J23"/>
    <mergeCell ref="A30:J30"/>
    <mergeCell ref="A31:J31"/>
    <mergeCell ref="A32:J32"/>
    <mergeCell ref="A35:J35"/>
    <mergeCell ref="A26:J26"/>
    <mergeCell ref="A27:J27"/>
    <mergeCell ref="A28:J28"/>
    <mergeCell ref="A29:J29"/>
    <mergeCell ref="A7:J7"/>
    <mergeCell ref="A12:J12"/>
    <mergeCell ref="B8:J8"/>
    <mergeCell ref="B9:J9"/>
    <mergeCell ref="B10:J10"/>
  </mergeCells>
  <hyperlinks>
    <hyperlink ref="B1" location="PŘIHLÁŠKA!A1" display="  ZPĚT NA PŘIHLÁŠKU"/>
    <hyperlink ref="A14:J14" location="PŘIHLÁŠKA!A1" display="Kmenový list je &quot;PŘIHLÁŠKA&quot;, který je výstupním listem"/>
  </hyperlinks>
  <printOptions/>
  <pageMargins left="0.43" right="0.41" top="0.56" bottom="0.47" header="0.37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1"/>
  </sheetPr>
  <dimension ref="A1:X1617"/>
  <sheetViews>
    <sheetView showGridLines="0" tabSelected="1" workbookViewId="0" topLeftCell="A1">
      <selection activeCell="N11" sqref="N11"/>
    </sheetView>
  </sheetViews>
  <sheetFormatPr defaultColWidth="9.140625" defaultRowHeight="12.75"/>
  <cols>
    <col min="1" max="1" width="3.421875" style="42" customWidth="1"/>
    <col min="2" max="2" width="9.00390625" style="42" customWidth="1"/>
    <col min="3" max="3" width="5.57421875" style="42" customWidth="1"/>
    <col min="4" max="4" width="7.00390625" style="42" customWidth="1"/>
    <col min="5" max="5" width="21.28125" style="42" customWidth="1"/>
    <col min="6" max="6" width="7.140625" style="42" customWidth="1"/>
    <col min="7" max="7" width="19.57421875" style="42" customWidth="1"/>
    <col min="8" max="9" width="3.140625" style="41" customWidth="1"/>
    <col min="10" max="10" width="3.00390625" style="41" customWidth="1"/>
    <col min="11" max="11" width="7.57421875" style="42" customWidth="1"/>
    <col min="12" max="12" width="9.140625" style="42" customWidth="1"/>
    <col min="13" max="13" width="8.57421875" style="42" customWidth="1"/>
    <col min="14" max="14" width="7.7109375" style="42" customWidth="1"/>
    <col min="15" max="15" width="8.57421875" style="42" customWidth="1"/>
    <col min="16" max="16" width="9.28125" style="42" customWidth="1"/>
    <col min="17" max="17" width="9.7109375" style="42" customWidth="1"/>
    <col min="18" max="18" width="10.140625" style="42" customWidth="1"/>
    <col min="19" max="19" width="8.8515625" style="42" customWidth="1"/>
    <col min="20" max="20" width="9.140625" style="43" customWidth="1"/>
    <col min="21" max="16384" width="9.140625" style="42" customWidth="1"/>
  </cols>
  <sheetData>
    <row r="1" spans="1:20" ht="27.75" customHeight="1">
      <c r="A1" s="187" t="s">
        <v>941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  <c r="O1" s="41"/>
      <c r="P1" s="114"/>
      <c r="Q1" s="115"/>
      <c r="R1" s="132"/>
      <c r="S1" s="132"/>
      <c r="T1" s="42"/>
    </row>
    <row r="2" spans="1:20" ht="27.75" customHeight="1">
      <c r="A2" s="190" t="s">
        <v>783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2"/>
      <c r="O2" s="44"/>
      <c r="P2" s="116"/>
      <c r="Q2" s="117"/>
      <c r="R2" s="118"/>
      <c r="S2" s="120"/>
      <c r="T2" s="42"/>
    </row>
    <row r="3" spans="1:19" s="45" customFormat="1" ht="16.5" customHeight="1">
      <c r="A3" s="195" t="s">
        <v>938</v>
      </c>
      <c r="B3" s="196"/>
      <c r="C3" s="196"/>
      <c r="D3" s="196"/>
      <c r="E3" s="196"/>
      <c r="F3" s="197"/>
      <c r="G3" s="197"/>
      <c r="H3" s="197"/>
      <c r="I3" s="197"/>
      <c r="J3" s="197"/>
      <c r="K3" s="197"/>
      <c r="L3" s="197"/>
      <c r="M3" s="197"/>
      <c r="N3" s="197"/>
      <c r="P3" s="119"/>
      <c r="Q3" s="117"/>
      <c r="R3" s="120"/>
      <c r="S3" s="120"/>
    </row>
    <row r="4" spans="1:19" ht="24.75" customHeight="1">
      <c r="A4" s="103" t="s">
        <v>765</v>
      </c>
      <c r="B4" s="60"/>
      <c r="C4" s="193">
        <f>IF(B16="","",MID(B16,1,3))</f>
      </c>
      <c r="D4" s="194"/>
      <c r="E4" s="104" t="s">
        <v>761</v>
      </c>
      <c r="F4" s="201">
        <f>IF(B16="","",IF(ISERROR(VLOOKUP(MID(B16,1,3),CISELNIK_ODD!$A$2:$E$280,2,0))=TRUE,"Oddíl není v databázi reg. českých klubů",VLOOKUP(MID(B16,1,3),CISELNIK_ODD!$A$2:$E$280,2,0)))</f>
      </c>
      <c r="G4" s="202"/>
      <c r="H4" s="203"/>
      <c r="I4" s="203"/>
      <c r="J4" s="204"/>
      <c r="K4" s="205">
        <f>IF(F4="Oddíl není v databázi reg. českých klubů","ŘEŠENÍ &gt;&gt; Klikni zde a připiš nakonec do databáze název oddílu - pak se zde zobrazí","")</f>
      </c>
      <c r="L4" s="206"/>
      <c r="M4" s="206"/>
      <c r="N4" s="206"/>
      <c r="P4" s="119"/>
      <c r="Q4" s="117"/>
      <c r="R4" s="153"/>
      <c r="S4" s="153"/>
    </row>
    <row r="5" spans="1:19" ht="18.75" customHeight="1">
      <c r="A5" s="109" t="s">
        <v>935</v>
      </c>
      <c r="B5" s="110"/>
      <c r="C5" s="110"/>
      <c r="D5" s="110"/>
      <c r="E5" s="110"/>
      <c r="F5" s="47"/>
      <c r="G5" s="103" t="s">
        <v>219</v>
      </c>
      <c r="P5" s="119"/>
      <c r="Q5" s="117"/>
      <c r="R5" s="153"/>
      <c r="S5" s="153"/>
    </row>
    <row r="6" spans="1:14" ht="17.25" customHeight="1">
      <c r="A6" s="176"/>
      <c r="B6" s="207"/>
      <c r="C6" s="207"/>
      <c r="D6" s="207"/>
      <c r="E6" s="168"/>
      <c r="G6" s="57"/>
      <c r="K6" s="198" t="s">
        <v>901</v>
      </c>
      <c r="L6" s="199"/>
      <c r="M6" s="199"/>
      <c r="N6" s="200"/>
    </row>
    <row r="7" spans="1:19" ht="17.25" customHeight="1" thickBot="1">
      <c r="A7" s="105" t="s">
        <v>766</v>
      </c>
      <c r="B7" s="61"/>
      <c r="C7" s="165"/>
      <c r="D7" s="166"/>
      <c r="E7" s="107" t="s">
        <v>767</v>
      </c>
      <c r="F7" s="167"/>
      <c r="G7" s="168"/>
      <c r="K7" s="59" t="s">
        <v>904</v>
      </c>
      <c r="N7" s="58" t="b">
        <v>0</v>
      </c>
      <c r="O7" s="52">
        <f>IF(H10="Základní vklad",0,IF(H10="Zvýšený vklad",2,4))</f>
        <v>0</v>
      </c>
      <c r="P7" s="111">
        <f>IF(N7=TRUE,"Byly objednány tištěné výsledky +  50,-Kč","")</f>
      </c>
      <c r="Q7" s="50"/>
      <c r="R7" s="50"/>
      <c r="S7" s="50"/>
    </row>
    <row r="8" spans="1:19" ht="18" customHeight="1">
      <c r="A8" s="106" t="s">
        <v>228</v>
      </c>
      <c r="B8" s="62"/>
      <c r="C8" s="177">
        <f>IF($S$10=0,"",$S$10)</f>
      </c>
      <c r="D8" s="178"/>
      <c r="E8" s="108" t="s">
        <v>898</v>
      </c>
      <c r="F8" s="176"/>
      <c r="G8" s="168"/>
      <c r="H8" s="169" t="s">
        <v>899</v>
      </c>
      <c r="I8" s="170"/>
      <c r="J8" s="170"/>
      <c r="K8" s="171"/>
      <c r="L8" s="162">
        <f>IF(B16="","",CONCATENATE("88",VLOOKUP(MID(B16,1,3),CISELNIK_ODD!$A$2:$F$280,6,0)))</f>
      </c>
      <c r="M8" s="163"/>
      <c r="N8" s="164"/>
      <c r="O8" s="145" t="s">
        <v>784</v>
      </c>
      <c r="P8" s="146"/>
      <c r="Q8" s="146"/>
      <c r="R8" s="146"/>
      <c r="S8" s="147"/>
    </row>
    <row r="9" spans="1:19" ht="16.5" thickBot="1">
      <c r="A9" s="106" t="s">
        <v>229</v>
      </c>
      <c r="B9" s="62"/>
      <c r="C9" s="182"/>
      <c r="D9" s="183"/>
      <c r="E9" s="108" t="s">
        <v>905</v>
      </c>
      <c r="F9" s="176"/>
      <c r="G9" s="168"/>
      <c r="H9" s="172" t="s">
        <v>768</v>
      </c>
      <c r="I9" s="173"/>
      <c r="J9" s="173"/>
      <c r="K9" s="173"/>
      <c r="L9" s="155">
        <f ca="1">TODAY()</f>
        <v>39250</v>
      </c>
      <c r="M9" s="156"/>
      <c r="N9" s="157"/>
      <c r="O9" s="148"/>
      <c r="P9" s="149"/>
      <c r="Q9" s="149"/>
      <c r="R9" s="149"/>
      <c r="S9" s="150"/>
    </row>
    <row r="10" spans="8:19" ht="15.75" customHeight="1" thickBot="1">
      <c r="H10" s="151" t="str">
        <f>IF(L9&lt;=M11,"Základní vklad",IF(N11&gt;=L9,"Zvýšený vklad","Dodatečný vklad"))</f>
        <v>Základní vklad</v>
      </c>
      <c r="I10" s="152"/>
      <c r="J10" s="152"/>
      <c r="K10" s="152"/>
      <c r="L10" s="152"/>
      <c r="M10" s="152"/>
      <c r="N10" s="152"/>
      <c r="O10" s="121">
        <f>SUM(O16:O80)</f>
        <v>0</v>
      </c>
      <c r="P10" s="121">
        <f>SUM(P16:P80)</f>
        <v>0</v>
      </c>
      <c r="Q10" s="121">
        <f>SUM(Q16:Q80)</f>
        <v>0</v>
      </c>
      <c r="R10" s="122">
        <f>SUM(R16:R80)</f>
        <v>0</v>
      </c>
      <c r="S10" s="123">
        <f>SUM(S16:S80)+IF(N7=TRUE,50,0)</f>
        <v>0</v>
      </c>
    </row>
    <row r="11" spans="1:19" ht="28.5" customHeight="1" thickBot="1">
      <c r="A11" s="63" t="s">
        <v>226</v>
      </c>
      <c r="B11" s="174" t="s">
        <v>225</v>
      </c>
      <c r="C11" s="175"/>
      <c r="D11" s="175"/>
      <c r="E11" s="175"/>
      <c r="F11" s="64" t="s">
        <v>226</v>
      </c>
      <c r="G11" s="65" t="s">
        <v>900</v>
      </c>
      <c r="H11" s="42"/>
      <c r="I11" s="42"/>
      <c r="M11" s="46">
        <v>39260</v>
      </c>
      <c r="N11" s="46">
        <v>39271</v>
      </c>
      <c r="O11" s="112">
        <f>COUNTA(B16:B80)</f>
        <v>0</v>
      </c>
      <c r="P11" s="113">
        <f>COUNTA(K16:L80)</f>
        <v>0</v>
      </c>
      <c r="Q11" s="113">
        <f>COUNTA(M16:M80)</f>
        <v>0</v>
      </c>
      <c r="R11" s="113">
        <f>COUNTA(N16:N80)</f>
        <v>0</v>
      </c>
      <c r="S11" s="126" t="s">
        <v>937</v>
      </c>
    </row>
    <row r="12" spans="1:19" ht="42" customHeight="1" thickBot="1">
      <c r="A12" s="184" t="s">
        <v>776</v>
      </c>
      <c r="B12" s="185"/>
      <c r="C12" s="185"/>
      <c r="D12" s="185"/>
      <c r="E12" s="185"/>
      <c r="F12" s="185"/>
      <c r="G12" s="186"/>
      <c r="H12" s="159" t="s">
        <v>934</v>
      </c>
      <c r="I12" s="160"/>
      <c r="J12" s="160"/>
      <c r="K12" s="160"/>
      <c r="L12" s="160"/>
      <c r="M12" s="161"/>
      <c r="N12" s="161"/>
      <c r="O12" s="124" t="s">
        <v>893</v>
      </c>
      <c r="P12" s="124" t="s">
        <v>894</v>
      </c>
      <c r="Q12" s="124" t="s">
        <v>895</v>
      </c>
      <c r="R12" s="124" t="s">
        <v>896</v>
      </c>
      <c r="S12" s="127" t="s">
        <v>897</v>
      </c>
    </row>
    <row r="13" spans="1:19" ht="15" customHeight="1">
      <c r="A13" s="66"/>
      <c r="B13" s="179" t="s">
        <v>773</v>
      </c>
      <c r="C13" s="180"/>
      <c r="D13" s="180"/>
      <c r="E13" s="180"/>
      <c r="F13" s="180"/>
      <c r="G13" s="181"/>
      <c r="H13" s="158" t="s">
        <v>774</v>
      </c>
      <c r="I13" s="154"/>
      <c r="J13" s="154"/>
      <c r="K13" s="154" t="s">
        <v>759</v>
      </c>
      <c r="L13" s="154"/>
      <c r="M13" s="92"/>
      <c r="N13" s="93"/>
      <c r="O13" s="142" t="s">
        <v>777</v>
      </c>
      <c r="P13" s="143"/>
      <c r="Q13" s="143"/>
      <c r="R13" s="143"/>
      <c r="S13" s="144"/>
    </row>
    <row r="14" spans="1:24" s="47" customFormat="1" ht="24.75" customHeight="1" thickBot="1">
      <c r="A14" s="74"/>
      <c r="B14" s="75" t="s">
        <v>800</v>
      </c>
      <c r="C14" s="76" t="s">
        <v>936</v>
      </c>
      <c r="D14" s="76" t="s">
        <v>752</v>
      </c>
      <c r="E14" s="75" t="s">
        <v>753</v>
      </c>
      <c r="F14" s="75" t="s">
        <v>754</v>
      </c>
      <c r="G14" s="77" t="s">
        <v>755</v>
      </c>
      <c r="H14" s="94" t="s">
        <v>756</v>
      </c>
      <c r="I14" s="76" t="s">
        <v>757</v>
      </c>
      <c r="J14" s="76" t="s">
        <v>758</v>
      </c>
      <c r="K14" s="76" t="s">
        <v>769</v>
      </c>
      <c r="L14" s="76" t="s">
        <v>770</v>
      </c>
      <c r="M14" s="101" t="s">
        <v>760</v>
      </c>
      <c r="N14" s="102" t="s">
        <v>782</v>
      </c>
      <c r="O14" s="125" t="s">
        <v>771</v>
      </c>
      <c r="P14" s="101" t="s">
        <v>759</v>
      </c>
      <c r="Q14" s="101" t="s">
        <v>760</v>
      </c>
      <c r="R14" s="101" t="s">
        <v>782</v>
      </c>
      <c r="S14" s="101" t="s">
        <v>772</v>
      </c>
      <c r="T14" s="41"/>
      <c r="U14" s="42"/>
      <c r="V14" s="42"/>
      <c r="W14" s="42"/>
      <c r="X14" s="42"/>
    </row>
    <row r="15" spans="1:24" s="47" customFormat="1" ht="19.5" customHeight="1" thickBot="1">
      <c r="A15" s="78"/>
      <c r="B15" s="79" t="s">
        <v>780</v>
      </c>
      <c r="C15" s="79" t="s">
        <v>781</v>
      </c>
      <c r="D15" s="80">
        <v>88888</v>
      </c>
      <c r="E15" s="79" t="s">
        <v>942</v>
      </c>
      <c r="F15" s="81" t="s">
        <v>779</v>
      </c>
      <c r="G15" s="82" t="s">
        <v>903</v>
      </c>
      <c r="H15" s="95" t="s">
        <v>775</v>
      </c>
      <c r="I15" s="96" t="s">
        <v>775</v>
      </c>
      <c r="J15" s="96" t="s">
        <v>775</v>
      </c>
      <c r="K15" s="96" t="s">
        <v>775</v>
      </c>
      <c r="L15" s="96"/>
      <c r="M15" s="96" t="s">
        <v>775</v>
      </c>
      <c r="N15" s="97" t="s">
        <v>775</v>
      </c>
      <c r="O15" s="98">
        <v>300</v>
      </c>
      <c r="P15" s="99">
        <v>180</v>
      </c>
      <c r="Q15" s="99">
        <v>20</v>
      </c>
      <c r="R15" s="99">
        <v>90</v>
      </c>
      <c r="S15" s="100">
        <f>SUM(O15:R15)</f>
        <v>590</v>
      </c>
      <c r="T15" s="41"/>
      <c r="U15" s="42"/>
      <c r="V15" s="42"/>
      <c r="W15" s="42"/>
      <c r="X15" s="42"/>
    </row>
    <row r="16" spans="1:24" s="49" customFormat="1" ht="15.75" customHeight="1">
      <c r="A16" s="84">
        <v>1</v>
      </c>
      <c r="B16" s="85"/>
      <c r="C16" s="85"/>
      <c r="D16" s="85"/>
      <c r="E16" s="85"/>
      <c r="F16" s="86"/>
      <c r="G16" s="87"/>
      <c r="H16" s="67">
        <f>IF($B16="","","x")</f>
      </c>
      <c r="I16" s="68">
        <f aca="true" t="shared" si="0" ref="I16:J35">IF($B16="","","x")</f>
      </c>
      <c r="J16" s="68">
        <f t="shared" si="0"/>
      </c>
      <c r="K16" s="69"/>
      <c r="L16" s="69"/>
      <c r="M16" s="69"/>
      <c r="N16" s="70"/>
      <c r="O16" s="128">
        <f>IF(B16="","",IF(ISERROR(VLOOKUP(C16,CISELNIK_KAT!$B$7:$H$54,3+$O$7,0))=TRUE,"KAT.!!!",IF(PŘIHLÁŠKA!T16=3,VLOOKUP(C16,CISELNIK_KAT!$B$7:$H$54,3+$O$7,0),VLOOKUP(C16,CISELNIK_KAT!$B$7:$H$54,2+$O$7,0)*PŘIHLÁŠKA!T16)))</f>
      </c>
      <c r="P16" s="129">
        <f>IF(K16="x",IF(L16="x","UBYT.!!",180),IF(L16="x",210,""))</f>
      </c>
      <c r="Q16" s="129">
        <f>IF(M16="x",20,"")</f>
      </c>
      <c r="R16" s="129">
        <f>IF(N16="x",COUNTA(H16:J16)*30,"")</f>
      </c>
      <c r="S16" s="130">
        <f>IF(SUM(O16:R16)=0,"",SUM(O16:R16))</f>
      </c>
      <c r="T16" s="48">
        <f aca="true" t="shared" si="1" ref="T16:T80">COUNTA(H16:J16)</f>
        <v>3</v>
      </c>
      <c r="U16" s="42"/>
      <c r="V16" s="42"/>
      <c r="W16" s="42"/>
      <c r="X16" s="42"/>
    </row>
    <row r="17" spans="1:24" s="49" customFormat="1" ht="15.75" customHeight="1">
      <c r="A17" s="88">
        <v>2</v>
      </c>
      <c r="B17" s="85"/>
      <c r="C17" s="85"/>
      <c r="D17" s="89"/>
      <c r="E17" s="89"/>
      <c r="F17" s="90"/>
      <c r="G17" s="91"/>
      <c r="H17" s="71">
        <f>IF($B17="","","x")</f>
      </c>
      <c r="I17" s="72">
        <f t="shared" si="0"/>
      </c>
      <c r="J17" s="72">
        <f t="shared" si="0"/>
      </c>
      <c r="K17" s="69"/>
      <c r="L17" s="69"/>
      <c r="M17" s="72"/>
      <c r="N17" s="73"/>
      <c r="O17" s="128">
        <f>IF(B17="","",IF(ISERROR(VLOOKUP(C17,CISELNIK_KAT!$B$7:$H$54,3+$O$7,0))=TRUE,"KAT.!!!",IF(PŘIHLÁŠKA!T17=3,VLOOKUP(C17,CISELNIK_KAT!$B$7:$H$54,3+$O$7,0),VLOOKUP(C17,CISELNIK_KAT!$B$7:$H$54,2+$O$7,0)*PŘIHLÁŠKA!T17)))</f>
      </c>
      <c r="P17" s="129">
        <f>IF(K17="x",IF(L17="x","UBYT.!!",180),IF(L17="x",210,""))</f>
      </c>
      <c r="Q17" s="129">
        <f>IF(M17="x",20,"")</f>
      </c>
      <c r="R17" s="129">
        <f>IF(N17="x",COUNTA(H17:J17)*30,"")</f>
      </c>
      <c r="S17" s="130">
        <f>IF(SUM(O17:R17)=0,"",SUM(O17:R17))</f>
      </c>
      <c r="T17" s="48">
        <f t="shared" si="1"/>
        <v>3</v>
      </c>
      <c r="U17" s="42"/>
      <c r="V17" s="42"/>
      <c r="W17" s="42"/>
      <c r="X17" s="42"/>
    </row>
    <row r="18" spans="1:24" s="49" customFormat="1" ht="15.75" customHeight="1">
      <c r="A18" s="88">
        <v>3</v>
      </c>
      <c r="B18" s="89"/>
      <c r="C18" s="85"/>
      <c r="D18" s="89"/>
      <c r="E18" s="89"/>
      <c r="F18" s="90"/>
      <c r="G18" s="91"/>
      <c r="H18" s="71">
        <f>IF($B18="","","x")</f>
      </c>
      <c r="I18" s="72">
        <f t="shared" si="0"/>
      </c>
      <c r="J18" s="72">
        <f t="shared" si="0"/>
      </c>
      <c r="K18" s="69"/>
      <c r="L18" s="69"/>
      <c r="M18" s="72"/>
      <c r="N18" s="73"/>
      <c r="O18" s="128">
        <f>IF(B18="","",IF(ISERROR(VLOOKUP(C18,CISELNIK_KAT!$B$7:$H$54,3+$O$7,0))=TRUE,"KAT.!!!",IF(PŘIHLÁŠKA!T18=3,VLOOKUP(C18,CISELNIK_KAT!$B$7:$H$54,3+$O$7,0),VLOOKUP(C18,CISELNIK_KAT!$B$7:$H$54,2+$O$7,0)*PŘIHLÁŠKA!T18)))</f>
      </c>
      <c r="P18" s="129">
        <f aca="true" t="shared" si="2" ref="P18:P80">IF(K18="x",IF(L18="x","UBYT.!!",180),IF(L18="x",210,""))</f>
      </c>
      <c r="Q18" s="129">
        <f aca="true" t="shared" si="3" ref="Q18:Q80">IF(M18="x",20,"")</f>
      </c>
      <c r="R18" s="129">
        <f aca="true" t="shared" si="4" ref="R18:R80">IF(N18="x",COUNTA(H18:J18)*30,"")</f>
      </c>
      <c r="S18" s="130">
        <f aca="true" t="shared" si="5" ref="S18:S80">IF(SUM(O18:R18)=0,"",SUM(O18:R18))</f>
      </c>
      <c r="T18" s="48">
        <f t="shared" si="1"/>
        <v>3</v>
      </c>
      <c r="U18" s="42"/>
      <c r="V18" s="42"/>
      <c r="W18" s="42"/>
      <c r="X18" s="42"/>
    </row>
    <row r="19" spans="1:24" s="49" customFormat="1" ht="15.75" customHeight="1">
      <c r="A19" s="88">
        <v>4</v>
      </c>
      <c r="B19" s="89"/>
      <c r="C19" s="85"/>
      <c r="D19" s="89"/>
      <c r="E19" s="89"/>
      <c r="F19" s="90"/>
      <c r="G19" s="91"/>
      <c r="H19" s="71">
        <f>IF($B19="","","x")</f>
      </c>
      <c r="I19" s="72">
        <f t="shared" si="0"/>
      </c>
      <c r="J19" s="72">
        <f t="shared" si="0"/>
      </c>
      <c r="K19" s="69"/>
      <c r="L19" s="69"/>
      <c r="M19" s="72"/>
      <c r="N19" s="73"/>
      <c r="O19" s="128">
        <f>IF(B19="","",IF(ISERROR(VLOOKUP(C19,CISELNIK_KAT!$B$7:$H$54,3+$O$7,0))=TRUE,"KAT.!!!",IF(PŘIHLÁŠKA!T19=3,VLOOKUP(C19,CISELNIK_KAT!$B$7:$H$54,3+$O$7,0),VLOOKUP(C19,CISELNIK_KAT!$B$7:$H$54,2+$O$7,0)*PŘIHLÁŠKA!T19)))</f>
      </c>
      <c r="P19" s="129">
        <f t="shared" si="2"/>
      </c>
      <c r="Q19" s="129">
        <f t="shared" si="3"/>
      </c>
      <c r="R19" s="129">
        <f t="shared" si="4"/>
      </c>
      <c r="S19" s="130">
        <f t="shared" si="5"/>
      </c>
      <c r="T19" s="48">
        <f t="shared" si="1"/>
        <v>3</v>
      </c>
      <c r="U19" s="42"/>
      <c r="V19" s="42"/>
      <c r="W19" s="42"/>
      <c r="X19" s="42"/>
    </row>
    <row r="20" spans="1:24" s="49" customFormat="1" ht="15.75" customHeight="1">
      <c r="A20" s="88">
        <v>5</v>
      </c>
      <c r="B20" s="89"/>
      <c r="C20" s="85"/>
      <c r="D20" s="89"/>
      <c r="E20" s="89"/>
      <c r="F20" s="90"/>
      <c r="G20" s="91"/>
      <c r="H20" s="71">
        <f>IF($B20="","","x")</f>
      </c>
      <c r="I20" s="72">
        <f t="shared" si="0"/>
      </c>
      <c r="J20" s="72">
        <f t="shared" si="0"/>
      </c>
      <c r="K20" s="69"/>
      <c r="L20" s="69"/>
      <c r="M20" s="72"/>
      <c r="N20" s="73"/>
      <c r="O20" s="128">
        <f>IF(B20="","",IF(ISERROR(VLOOKUP(C20,CISELNIK_KAT!$B$7:$H$54,3+$O$7,0))=TRUE,"KAT.!!!",IF(PŘIHLÁŠKA!T20=3,VLOOKUP(C20,CISELNIK_KAT!$B$7:$H$54,3+$O$7,0),VLOOKUP(C20,CISELNIK_KAT!$B$7:$H$54,2+$O$7,0)*PŘIHLÁŠKA!T20)))</f>
      </c>
      <c r="P20" s="129">
        <f t="shared" si="2"/>
      </c>
      <c r="Q20" s="129">
        <f t="shared" si="3"/>
      </c>
      <c r="R20" s="129">
        <f t="shared" si="4"/>
      </c>
      <c r="S20" s="130">
        <f t="shared" si="5"/>
      </c>
      <c r="T20" s="48">
        <f t="shared" si="1"/>
        <v>3</v>
      </c>
      <c r="U20" s="51"/>
      <c r="V20" s="42"/>
      <c r="W20" s="42"/>
      <c r="X20" s="42"/>
    </row>
    <row r="21" spans="1:20" s="49" customFormat="1" ht="15.75" customHeight="1">
      <c r="A21" s="88">
        <v>6</v>
      </c>
      <c r="B21" s="89"/>
      <c r="C21" s="85"/>
      <c r="D21" s="89"/>
      <c r="E21" s="89"/>
      <c r="F21" s="90"/>
      <c r="G21" s="91"/>
      <c r="H21" s="71">
        <f>IF($B21="","","x")</f>
      </c>
      <c r="I21" s="72">
        <f t="shared" si="0"/>
      </c>
      <c r="J21" s="72">
        <f t="shared" si="0"/>
      </c>
      <c r="K21" s="69"/>
      <c r="L21" s="69"/>
      <c r="M21" s="72"/>
      <c r="N21" s="73"/>
      <c r="O21" s="128">
        <f>IF(B21="","",IF(ISERROR(VLOOKUP(C21,CISELNIK_KAT!$B$7:$H$54,3+$O$7,0))=TRUE,"KAT.!!!",IF(PŘIHLÁŠKA!T21=3,VLOOKUP(C21,CISELNIK_KAT!$B$7:$H$54,3+$O$7,0),VLOOKUP(C21,CISELNIK_KAT!$B$7:$H$54,2+$O$7,0)*PŘIHLÁŠKA!T21)))</f>
      </c>
      <c r="P21" s="129">
        <f t="shared" si="2"/>
      </c>
      <c r="Q21" s="129">
        <f t="shared" si="3"/>
      </c>
      <c r="R21" s="129">
        <f t="shared" si="4"/>
      </c>
      <c r="S21" s="130">
        <f t="shared" si="5"/>
      </c>
      <c r="T21" s="48">
        <f t="shared" si="1"/>
        <v>3</v>
      </c>
    </row>
    <row r="22" spans="1:20" s="49" customFormat="1" ht="15.75" customHeight="1">
      <c r="A22" s="88">
        <v>7</v>
      </c>
      <c r="B22" s="89"/>
      <c r="C22" s="85"/>
      <c r="D22" s="89"/>
      <c r="E22" s="89"/>
      <c r="F22" s="90"/>
      <c r="G22" s="91"/>
      <c r="H22" s="71">
        <f>IF($B22="","","x")</f>
      </c>
      <c r="I22" s="72">
        <f t="shared" si="0"/>
      </c>
      <c r="J22" s="72">
        <f t="shared" si="0"/>
      </c>
      <c r="K22" s="69"/>
      <c r="L22" s="69"/>
      <c r="M22" s="72"/>
      <c r="N22" s="73"/>
      <c r="O22" s="128">
        <f>IF(B22="","",IF(ISERROR(VLOOKUP(C22,CISELNIK_KAT!$B$7:$H$54,3+$O$7,0))=TRUE,"KAT.!!!",IF(PŘIHLÁŠKA!T22=3,VLOOKUP(C22,CISELNIK_KAT!$B$7:$H$54,3+$O$7,0),VLOOKUP(C22,CISELNIK_KAT!$B$7:$H$54,2+$O$7,0)*PŘIHLÁŠKA!T22)))</f>
      </c>
      <c r="P22" s="129">
        <f t="shared" si="2"/>
      </c>
      <c r="Q22" s="129">
        <f t="shared" si="3"/>
      </c>
      <c r="R22" s="129">
        <f t="shared" si="4"/>
      </c>
      <c r="S22" s="130">
        <f t="shared" si="5"/>
      </c>
      <c r="T22" s="48">
        <f t="shared" si="1"/>
        <v>3</v>
      </c>
    </row>
    <row r="23" spans="1:20" s="49" customFormat="1" ht="15.75" customHeight="1">
      <c r="A23" s="88">
        <v>8</v>
      </c>
      <c r="B23" s="89"/>
      <c r="C23" s="85"/>
      <c r="D23" s="89"/>
      <c r="E23" s="89"/>
      <c r="F23" s="90"/>
      <c r="G23" s="91"/>
      <c r="H23" s="71">
        <f>IF($B23="","","x")</f>
      </c>
      <c r="I23" s="72">
        <f t="shared" si="0"/>
      </c>
      <c r="J23" s="72">
        <f t="shared" si="0"/>
      </c>
      <c r="K23" s="69"/>
      <c r="L23" s="69"/>
      <c r="M23" s="72"/>
      <c r="N23" s="73"/>
      <c r="O23" s="128">
        <f>IF(B23="","",IF(ISERROR(VLOOKUP(C23,CISELNIK_KAT!$B$7:$H$54,3+$O$7,0))=TRUE,"KAT.!!!",IF(PŘIHLÁŠKA!T23=3,VLOOKUP(C23,CISELNIK_KAT!$B$7:$H$54,3+$O$7,0),VLOOKUP(C23,CISELNIK_KAT!$B$7:$H$54,2+$O$7,0)*PŘIHLÁŠKA!T23)))</f>
      </c>
      <c r="P23" s="129">
        <f t="shared" si="2"/>
      </c>
      <c r="Q23" s="129">
        <f t="shared" si="3"/>
      </c>
      <c r="R23" s="129">
        <f t="shared" si="4"/>
      </c>
      <c r="S23" s="130">
        <f t="shared" si="5"/>
      </c>
      <c r="T23" s="48">
        <f t="shared" si="1"/>
        <v>3</v>
      </c>
    </row>
    <row r="24" spans="1:20" s="49" customFormat="1" ht="15.75" customHeight="1">
      <c r="A24" s="88">
        <v>9</v>
      </c>
      <c r="B24" s="89"/>
      <c r="C24" s="85"/>
      <c r="D24" s="89"/>
      <c r="E24" s="89"/>
      <c r="F24" s="90"/>
      <c r="G24" s="91"/>
      <c r="H24" s="71">
        <f>IF($B24="","","x")</f>
      </c>
      <c r="I24" s="72">
        <f t="shared" si="0"/>
      </c>
      <c r="J24" s="72">
        <f t="shared" si="0"/>
      </c>
      <c r="K24" s="69"/>
      <c r="L24" s="69"/>
      <c r="M24" s="72"/>
      <c r="N24" s="73"/>
      <c r="O24" s="128">
        <f>IF(B24="","",IF(ISERROR(VLOOKUP(C24,CISELNIK_KAT!$B$7:$H$54,3+$O$7,0))=TRUE,"KAT.!!!",IF(PŘIHLÁŠKA!T24=3,VLOOKUP(C24,CISELNIK_KAT!$B$7:$H$54,3+$O$7,0),VLOOKUP(C24,CISELNIK_KAT!$B$7:$H$54,2+$O$7,0)*PŘIHLÁŠKA!T24)))</f>
      </c>
      <c r="P24" s="129">
        <f t="shared" si="2"/>
      </c>
      <c r="Q24" s="129">
        <f t="shared" si="3"/>
      </c>
      <c r="R24" s="129">
        <f t="shared" si="4"/>
      </c>
      <c r="S24" s="130">
        <f t="shared" si="5"/>
      </c>
      <c r="T24" s="48">
        <f t="shared" si="1"/>
        <v>3</v>
      </c>
    </row>
    <row r="25" spans="1:20" s="49" customFormat="1" ht="15.75" customHeight="1">
      <c r="A25" s="88">
        <v>10</v>
      </c>
      <c r="B25" s="89"/>
      <c r="C25" s="85"/>
      <c r="D25" s="89"/>
      <c r="E25" s="89"/>
      <c r="F25" s="90"/>
      <c r="G25" s="91"/>
      <c r="H25" s="71">
        <f>IF($B25="","","x")</f>
      </c>
      <c r="I25" s="72">
        <f t="shared" si="0"/>
      </c>
      <c r="J25" s="72">
        <f t="shared" si="0"/>
      </c>
      <c r="K25" s="69"/>
      <c r="L25" s="69"/>
      <c r="M25" s="72"/>
      <c r="N25" s="73"/>
      <c r="O25" s="128">
        <f>IF(B25="","",IF(ISERROR(VLOOKUP(C25,CISELNIK_KAT!$B$7:$H$54,3+$O$7,0))=TRUE,"KAT.!!!",IF(PŘIHLÁŠKA!T25=3,VLOOKUP(C25,CISELNIK_KAT!$B$7:$H$54,3+$O$7,0),VLOOKUP(C25,CISELNIK_KAT!$B$7:$H$54,2+$O$7,0)*PŘIHLÁŠKA!T25)))</f>
      </c>
      <c r="P25" s="129">
        <f t="shared" si="2"/>
      </c>
      <c r="Q25" s="129">
        <f t="shared" si="3"/>
      </c>
      <c r="R25" s="129">
        <f t="shared" si="4"/>
      </c>
      <c r="S25" s="130">
        <f t="shared" si="5"/>
      </c>
      <c r="T25" s="48">
        <f t="shared" si="1"/>
        <v>3</v>
      </c>
    </row>
    <row r="26" spans="1:20" s="49" customFormat="1" ht="15.75" customHeight="1">
      <c r="A26" s="88">
        <v>11</v>
      </c>
      <c r="B26" s="89"/>
      <c r="C26" s="85"/>
      <c r="D26" s="89"/>
      <c r="E26" s="89"/>
      <c r="F26" s="90"/>
      <c r="G26" s="91"/>
      <c r="H26" s="71">
        <f>IF($B26="","","x")</f>
      </c>
      <c r="I26" s="72">
        <f t="shared" si="0"/>
      </c>
      <c r="J26" s="72">
        <f t="shared" si="0"/>
      </c>
      <c r="K26" s="69"/>
      <c r="L26" s="69"/>
      <c r="M26" s="72"/>
      <c r="N26" s="73"/>
      <c r="O26" s="128">
        <f>IF(B26="","",IF(ISERROR(VLOOKUP(C26,CISELNIK_KAT!$B$7:$H$54,3+$O$7,0))=TRUE,"KAT.!!!",IF(PŘIHLÁŠKA!T26=3,VLOOKUP(C26,CISELNIK_KAT!$B$7:$H$54,3+$O$7,0),VLOOKUP(C26,CISELNIK_KAT!$B$7:$H$54,2+$O$7,0)*PŘIHLÁŠKA!T26)))</f>
      </c>
      <c r="P26" s="129">
        <f t="shared" si="2"/>
      </c>
      <c r="Q26" s="129">
        <f t="shared" si="3"/>
      </c>
      <c r="R26" s="129">
        <f t="shared" si="4"/>
      </c>
      <c r="S26" s="130">
        <f t="shared" si="5"/>
      </c>
      <c r="T26" s="48">
        <f t="shared" si="1"/>
        <v>3</v>
      </c>
    </row>
    <row r="27" spans="1:20" s="49" customFormat="1" ht="15.75" customHeight="1">
      <c r="A27" s="88">
        <v>12</v>
      </c>
      <c r="B27" s="89"/>
      <c r="C27" s="85"/>
      <c r="D27" s="89"/>
      <c r="E27" s="89"/>
      <c r="F27" s="90"/>
      <c r="G27" s="91"/>
      <c r="H27" s="71">
        <f>IF($B27="","","x")</f>
      </c>
      <c r="I27" s="72">
        <f t="shared" si="0"/>
      </c>
      <c r="J27" s="72">
        <f t="shared" si="0"/>
      </c>
      <c r="K27" s="69"/>
      <c r="L27" s="69"/>
      <c r="M27" s="72"/>
      <c r="N27" s="73"/>
      <c r="O27" s="128">
        <f>IF(B27="","",IF(ISERROR(VLOOKUP(C27,CISELNIK_KAT!$B$7:$H$54,3+$O$7,0))=TRUE,"KAT.!!!",IF(PŘIHLÁŠKA!T27=3,VLOOKUP(C27,CISELNIK_KAT!$B$7:$H$54,3+$O$7,0),VLOOKUP(C27,CISELNIK_KAT!$B$7:$H$54,2+$O$7,0)*PŘIHLÁŠKA!T27)))</f>
      </c>
      <c r="P27" s="129">
        <f t="shared" si="2"/>
      </c>
      <c r="Q27" s="129">
        <f t="shared" si="3"/>
      </c>
      <c r="R27" s="129">
        <f t="shared" si="4"/>
      </c>
      <c r="S27" s="130">
        <f t="shared" si="5"/>
      </c>
      <c r="T27" s="48">
        <f t="shared" si="1"/>
        <v>3</v>
      </c>
    </row>
    <row r="28" spans="1:20" s="49" customFormat="1" ht="15.75" customHeight="1">
      <c r="A28" s="88">
        <v>13</v>
      </c>
      <c r="B28" s="89"/>
      <c r="C28" s="85"/>
      <c r="D28" s="89"/>
      <c r="E28" s="89"/>
      <c r="F28" s="90"/>
      <c r="G28" s="91"/>
      <c r="H28" s="71">
        <f>IF($B28="","","x")</f>
      </c>
      <c r="I28" s="72">
        <f t="shared" si="0"/>
      </c>
      <c r="J28" s="72">
        <f t="shared" si="0"/>
      </c>
      <c r="K28" s="69"/>
      <c r="L28" s="69"/>
      <c r="M28" s="72"/>
      <c r="N28" s="73"/>
      <c r="O28" s="128">
        <f>IF(B28="","",IF(ISERROR(VLOOKUP(C28,CISELNIK_KAT!$B$7:$H$54,3+$O$7,0))=TRUE,"KAT.!!!",IF(PŘIHLÁŠKA!T28=3,VLOOKUP(C28,CISELNIK_KAT!$B$7:$H$54,3+$O$7,0),VLOOKUP(C28,CISELNIK_KAT!$B$7:$H$54,2+$O$7,0)*PŘIHLÁŠKA!T28)))</f>
      </c>
      <c r="P28" s="129">
        <f t="shared" si="2"/>
      </c>
      <c r="Q28" s="129">
        <f t="shared" si="3"/>
      </c>
      <c r="R28" s="129">
        <f t="shared" si="4"/>
      </c>
      <c r="S28" s="130">
        <f t="shared" si="5"/>
      </c>
      <c r="T28" s="48">
        <f t="shared" si="1"/>
        <v>3</v>
      </c>
    </row>
    <row r="29" spans="1:20" s="49" customFormat="1" ht="15.75" customHeight="1">
      <c r="A29" s="88">
        <v>14</v>
      </c>
      <c r="B29" s="89"/>
      <c r="C29" s="85"/>
      <c r="D29" s="89"/>
      <c r="E29" s="89"/>
      <c r="F29" s="90"/>
      <c r="G29" s="91"/>
      <c r="H29" s="71">
        <f>IF($B29="","","x")</f>
      </c>
      <c r="I29" s="72">
        <f t="shared" si="0"/>
      </c>
      <c r="J29" s="72">
        <f t="shared" si="0"/>
      </c>
      <c r="K29" s="69"/>
      <c r="L29" s="69"/>
      <c r="M29" s="72"/>
      <c r="N29" s="73"/>
      <c r="O29" s="128">
        <f>IF(B29="","",IF(ISERROR(VLOOKUP(C29,CISELNIK_KAT!$B$7:$H$54,3+$O$7,0))=TRUE,"KAT.!!!",IF(PŘIHLÁŠKA!T29=3,VLOOKUP(C29,CISELNIK_KAT!$B$7:$H$54,3+$O$7,0),VLOOKUP(C29,CISELNIK_KAT!$B$7:$H$54,2+$O$7,0)*PŘIHLÁŠKA!T29)))</f>
      </c>
      <c r="P29" s="129">
        <f t="shared" si="2"/>
      </c>
      <c r="Q29" s="129">
        <f t="shared" si="3"/>
      </c>
      <c r="R29" s="129">
        <f t="shared" si="4"/>
      </c>
      <c r="S29" s="130">
        <f t="shared" si="5"/>
      </c>
      <c r="T29" s="48">
        <f t="shared" si="1"/>
        <v>3</v>
      </c>
    </row>
    <row r="30" spans="1:20" s="49" customFormat="1" ht="15.75" customHeight="1">
      <c r="A30" s="88">
        <v>15</v>
      </c>
      <c r="B30" s="89"/>
      <c r="C30" s="85"/>
      <c r="D30" s="89"/>
      <c r="E30" s="89"/>
      <c r="F30" s="90"/>
      <c r="G30" s="91"/>
      <c r="H30" s="71">
        <f>IF($B30="","","x")</f>
      </c>
      <c r="I30" s="72">
        <f t="shared" si="0"/>
      </c>
      <c r="J30" s="72">
        <f t="shared" si="0"/>
      </c>
      <c r="K30" s="69"/>
      <c r="L30" s="69"/>
      <c r="M30" s="72"/>
      <c r="N30" s="73"/>
      <c r="O30" s="128">
        <f>IF(B30="","",IF(ISERROR(VLOOKUP(C30,CISELNIK_KAT!$B$7:$H$54,3+$O$7,0))=TRUE,"KAT.!!!",IF(PŘIHLÁŠKA!T30=3,VLOOKUP(C30,CISELNIK_KAT!$B$7:$H$54,3+$O$7,0),VLOOKUP(C30,CISELNIK_KAT!$B$7:$H$54,2+$O$7,0)*PŘIHLÁŠKA!T30)))</f>
      </c>
      <c r="P30" s="129">
        <f t="shared" si="2"/>
      </c>
      <c r="Q30" s="129">
        <f t="shared" si="3"/>
      </c>
      <c r="R30" s="129">
        <f t="shared" si="4"/>
      </c>
      <c r="S30" s="130">
        <f t="shared" si="5"/>
      </c>
      <c r="T30" s="48">
        <f t="shared" si="1"/>
        <v>3</v>
      </c>
    </row>
    <row r="31" spans="1:20" s="49" customFormat="1" ht="15.75" customHeight="1">
      <c r="A31" s="88">
        <v>16</v>
      </c>
      <c r="B31" s="89"/>
      <c r="C31" s="85"/>
      <c r="D31" s="89"/>
      <c r="E31" s="89"/>
      <c r="F31" s="90"/>
      <c r="G31" s="91"/>
      <c r="H31" s="71">
        <f>IF($B31="","","x")</f>
      </c>
      <c r="I31" s="72">
        <f t="shared" si="0"/>
      </c>
      <c r="J31" s="72">
        <f t="shared" si="0"/>
      </c>
      <c r="K31" s="69"/>
      <c r="L31" s="69"/>
      <c r="M31" s="72"/>
      <c r="N31" s="73"/>
      <c r="O31" s="128">
        <f>IF(B31="","",IF(ISERROR(VLOOKUP(C31,CISELNIK_KAT!$B$7:$H$54,3+$O$7,0))=TRUE,"KAT.!!!",IF(PŘIHLÁŠKA!T31=3,VLOOKUP(C31,CISELNIK_KAT!$B$7:$H$54,3+$O$7,0),VLOOKUP(C31,CISELNIK_KAT!$B$7:$H$54,2+$O$7,0)*PŘIHLÁŠKA!T31)))</f>
      </c>
      <c r="P31" s="129">
        <f t="shared" si="2"/>
      </c>
      <c r="Q31" s="129">
        <f t="shared" si="3"/>
      </c>
      <c r="R31" s="129">
        <f t="shared" si="4"/>
      </c>
      <c r="S31" s="130">
        <f t="shared" si="5"/>
      </c>
      <c r="T31" s="48">
        <f t="shared" si="1"/>
        <v>3</v>
      </c>
    </row>
    <row r="32" spans="1:20" s="49" customFormat="1" ht="15.75" customHeight="1">
      <c r="A32" s="88">
        <v>17</v>
      </c>
      <c r="B32" s="89"/>
      <c r="C32" s="85"/>
      <c r="D32" s="89"/>
      <c r="E32" s="89"/>
      <c r="F32" s="90"/>
      <c r="G32" s="91"/>
      <c r="H32" s="71">
        <f>IF($B32="","","x")</f>
      </c>
      <c r="I32" s="72">
        <f t="shared" si="0"/>
      </c>
      <c r="J32" s="72">
        <f t="shared" si="0"/>
      </c>
      <c r="K32" s="69"/>
      <c r="L32" s="69"/>
      <c r="M32" s="72"/>
      <c r="N32" s="73"/>
      <c r="O32" s="128">
        <f>IF(B32="","",IF(ISERROR(VLOOKUP(C32,CISELNIK_KAT!$B$7:$H$54,3+$O$7,0))=TRUE,"KAT.!!!",IF(PŘIHLÁŠKA!T32=3,VLOOKUP(C32,CISELNIK_KAT!$B$7:$H$54,3+$O$7,0),VLOOKUP(C32,CISELNIK_KAT!$B$7:$H$54,2+$O$7,0)*PŘIHLÁŠKA!T32)))</f>
      </c>
      <c r="P32" s="129">
        <f t="shared" si="2"/>
      </c>
      <c r="Q32" s="129">
        <f t="shared" si="3"/>
      </c>
      <c r="R32" s="129">
        <f t="shared" si="4"/>
      </c>
      <c r="S32" s="130">
        <f t="shared" si="5"/>
      </c>
      <c r="T32" s="48">
        <f t="shared" si="1"/>
        <v>3</v>
      </c>
    </row>
    <row r="33" spans="1:20" s="49" customFormat="1" ht="15.75" customHeight="1">
      <c r="A33" s="88">
        <v>18</v>
      </c>
      <c r="B33" s="89"/>
      <c r="C33" s="85"/>
      <c r="D33" s="89"/>
      <c r="E33" s="89"/>
      <c r="F33" s="90"/>
      <c r="G33" s="91"/>
      <c r="H33" s="71">
        <f>IF($B33="","","x")</f>
      </c>
      <c r="I33" s="72">
        <f t="shared" si="0"/>
      </c>
      <c r="J33" s="72">
        <f t="shared" si="0"/>
      </c>
      <c r="K33" s="69"/>
      <c r="L33" s="69"/>
      <c r="M33" s="72"/>
      <c r="N33" s="73"/>
      <c r="O33" s="128">
        <f>IF(B33="","",IF(ISERROR(VLOOKUP(C33,CISELNIK_KAT!$B$7:$H$54,3+$O$7,0))=TRUE,"KAT.!!!",IF(PŘIHLÁŠKA!T33=3,VLOOKUP(C33,CISELNIK_KAT!$B$7:$H$54,3+$O$7,0),VLOOKUP(C33,CISELNIK_KAT!$B$7:$H$54,2+$O$7,0)*PŘIHLÁŠKA!T33)))</f>
      </c>
      <c r="P33" s="129">
        <f t="shared" si="2"/>
      </c>
      <c r="Q33" s="129">
        <f t="shared" si="3"/>
      </c>
      <c r="R33" s="129">
        <f t="shared" si="4"/>
      </c>
      <c r="S33" s="130">
        <f t="shared" si="5"/>
      </c>
      <c r="T33" s="48">
        <f t="shared" si="1"/>
        <v>3</v>
      </c>
    </row>
    <row r="34" spans="1:20" s="49" customFormat="1" ht="15.75" customHeight="1">
      <c r="A34" s="88">
        <v>19</v>
      </c>
      <c r="B34" s="89"/>
      <c r="C34" s="85"/>
      <c r="D34" s="89"/>
      <c r="E34" s="89"/>
      <c r="F34" s="90"/>
      <c r="G34" s="91"/>
      <c r="H34" s="71">
        <f>IF($B34="","","x")</f>
      </c>
      <c r="I34" s="72">
        <f t="shared" si="0"/>
      </c>
      <c r="J34" s="72">
        <f t="shared" si="0"/>
      </c>
      <c r="K34" s="69"/>
      <c r="L34" s="69"/>
      <c r="M34" s="72"/>
      <c r="N34" s="73"/>
      <c r="O34" s="128">
        <f>IF(B34="","",IF(ISERROR(VLOOKUP(C34,CISELNIK_KAT!$B$7:$H$54,3+$O$7,0))=TRUE,"KAT.!!!",IF(PŘIHLÁŠKA!T34=3,VLOOKUP(C34,CISELNIK_KAT!$B$7:$H$54,3+$O$7,0),VLOOKUP(C34,CISELNIK_KAT!$B$7:$H$54,2+$O$7,0)*PŘIHLÁŠKA!T34)))</f>
      </c>
      <c r="P34" s="129">
        <f t="shared" si="2"/>
      </c>
      <c r="Q34" s="129">
        <f t="shared" si="3"/>
      </c>
      <c r="R34" s="129">
        <f t="shared" si="4"/>
      </c>
      <c r="S34" s="130">
        <f t="shared" si="5"/>
      </c>
      <c r="T34" s="48">
        <f t="shared" si="1"/>
        <v>3</v>
      </c>
    </row>
    <row r="35" spans="1:20" s="49" customFormat="1" ht="15.75" customHeight="1">
      <c r="A35" s="88">
        <v>20</v>
      </c>
      <c r="B35" s="89"/>
      <c r="C35" s="85"/>
      <c r="D35" s="89"/>
      <c r="E35" s="89"/>
      <c r="F35" s="90"/>
      <c r="G35" s="91"/>
      <c r="H35" s="71">
        <f>IF($B35="","","x")</f>
      </c>
      <c r="I35" s="72">
        <f t="shared" si="0"/>
      </c>
      <c r="J35" s="72">
        <f t="shared" si="0"/>
      </c>
      <c r="K35" s="69"/>
      <c r="L35" s="69"/>
      <c r="M35" s="72"/>
      <c r="N35" s="73"/>
      <c r="O35" s="128">
        <f>IF(B35="","",IF(ISERROR(VLOOKUP(C35,CISELNIK_KAT!$B$7:$H$54,3+$O$7,0))=TRUE,"KAT.!!!",IF(PŘIHLÁŠKA!T35=3,VLOOKUP(C35,CISELNIK_KAT!$B$7:$H$54,3+$O$7,0),VLOOKUP(C35,CISELNIK_KAT!$B$7:$H$54,2+$O$7,0)*PŘIHLÁŠKA!T35)))</f>
      </c>
      <c r="P35" s="129">
        <f t="shared" si="2"/>
      </c>
      <c r="Q35" s="129">
        <f t="shared" si="3"/>
      </c>
      <c r="R35" s="129">
        <f t="shared" si="4"/>
      </c>
      <c r="S35" s="130">
        <f t="shared" si="5"/>
      </c>
      <c r="T35" s="48">
        <f t="shared" si="1"/>
        <v>3</v>
      </c>
    </row>
    <row r="36" spans="1:20" s="49" customFormat="1" ht="15.75" customHeight="1">
      <c r="A36" s="88">
        <v>21</v>
      </c>
      <c r="B36" s="89"/>
      <c r="C36" s="85"/>
      <c r="D36" s="89"/>
      <c r="E36" s="89"/>
      <c r="F36" s="90"/>
      <c r="G36" s="91"/>
      <c r="H36" s="71">
        <f>IF($B36="","","x")</f>
      </c>
      <c r="I36" s="72">
        <f>IF($B36="","","x")</f>
      </c>
      <c r="J36" s="72">
        <f>IF($B36="","","x")</f>
      </c>
      <c r="K36" s="69"/>
      <c r="L36" s="69"/>
      <c r="M36" s="72"/>
      <c r="N36" s="73"/>
      <c r="O36" s="128">
        <f>IF(B36="","",IF(ISERROR(VLOOKUP(C36,CISELNIK_KAT!$B$7:$H$54,3+$O$7,0))=TRUE,"KAT.!!!",IF(PŘIHLÁŠKA!T36=3,VLOOKUP(C36,CISELNIK_KAT!$B$7:$H$54,3+$O$7,0),VLOOKUP(C36,CISELNIK_KAT!$B$7:$H$54,2+$O$7,0)*PŘIHLÁŠKA!T36)))</f>
      </c>
      <c r="P36" s="129">
        <f t="shared" si="2"/>
      </c>
      <c r="Q36" s="129">
        <f t="shared" si="3"/>
      </c>
      <c r="R36" s="129">
        <f t="shared" si="4"/>
      </c>
      <c r="S36" s="130">
        <f t="shared" si="5"/>
      </c>
      <c r="T36" s="48">
        <f t="shared" si="1"/>
        <v>3</v>
      </c>
    </row>
    <row r="37" spans="1:20" s="49" customFormat="1" ht="15.75" customHeight="1">
      <c r="A37" s="88">
        <v>22</v>
      </c>
      <c r="B37" s="89"/>
      <c r="C37" s="85"/>
      <c r="D37" s="89"/>
      <c r="E37" s="89"/>
      <c r="F37" s="90"/>
      <c r="G37" s="91"/>
      <c r="H37" s="71">
        <f aca="true" t="shared" si="6" ref="H37:J56">IF($B37="","","x")</f>
      </c>
      <c r="I37" s="72">
        <f t="shared" si="6"/>
      </c>
      <c r="J37" s="72">
        <f t="shared" si="6"/>
      </c>
      <c r="K37" s="69"/>
      <c r="L37" s="69"/>
      <c r="M37" s="72"/>
      <c r="N37" s="73"/>
      <c r="O37" s="128">
        <f>IF(B37="","",IF(ISERROR(VLOOKUP(C37,CISELNIK_KAT!$B$7:$H$54,3+$O$7,0))=TRUE,"KAT.!!!",IF(PŘIHLÁŠKA!T37=3,VLOOKUP(C37,CISELNIK_KAT!$B$7:$H$54,3+$O$7,0),VLOOKUP(C37,CISELNIK_KAT!$B$7:$H$54,2+$O$7,0)*PŘIHLÁŠKA!T37)))</f>
      </c>
      <c r="P37" s="129">
        <f t="shared" si="2"/>
      </c>
      <c r="Q37" s="129">
        <f t="shared" si="3"/>
      </c>
      <c r="R37" s="129">
        <f t="shared" si="4"/>
      </c>
      <c r="S37" s="130">
        <f t="shared" si="5"/>
      </c>
      <c r="T37" s="48">
        <f t="shared" si="1"/>
        <v>3</v>
      </c>
    </row>
    <row r="38" spans="1:20" s="49" customFormat="1" ht="15.75" customHeight="1">
      <c r="A38" s="88">
        <v>23</v>
      </c>
      <c r="B38" s="89"/>
      <c r="C38" s="85"/>
      <c r="D38" s="89"/>
      <c r="E38" s="89"/>
      <c r="F38" s="90"/>
      <c r="G38" s="91"/>
      <c r="H38" s="71">
        <f t="shared" si="6"/>
      </c>
      <c r="I38" s="72">
        <f t="shared" si="6"/>
      </c>
      <c r="J38" s="72">
        <f t="shared" si="6"/>
      </c>
      <c r="K38" s="69"/>
      <c r="L38" s="69"/>
      <c r="M38" s="72"/>
      <c r="N38" s="73"/>
      <c r="O38" s="128">
        <f>IF(B38="","",IF(ISERROR(VLOOKUP(C38,CISELNIK_KAT!$B$7:$H$54,3+$O$7,0))=TRUE,"KAT.!!!",IF(PŘIHLÁŠKA!T38=3,VLOOKUP(C38,CISELNIK_KAT!$B$7:$H$54,3+$O$7,0),VLOOKUP(C38,CISELNIK_KAT!$B$7:$H$54,2+$O$7,0)*PŘIHLÁŠKA!T38)))</f>
      </c>
      <c r="P38" s="129">
        <f t="shared" si="2"/>
      </c>
      <c r="Q38" s="129">
        <f t="shared" si="3"/>
      </c>
      <c r="R38" s="129">
        <f t="shared" si="4"/>
      </c>
      <c r="S38" s="130">
        <f t="shared" si="5"/>
      </c>
      <c r="T38" s="48">
        <f t="shared" si="1"/>
        <v>3</v>
      </c>
    </row>
    <row r="39" spans="1:20" s="49" customFormat="1" ht="15.75" customHeight="1">
      <c r="A39" s="88">
        <v>24</v>
      </c>
      <c r="B39" s="89"/>
      <c r="C39" s="85"/>
      <c r="D39" s="89"/>
      <c r="E39" s="89"/>
      <c r="F39" s="90"/>
      <c r="G39" s="91"/>
      <c r="H39" s="71">
        <f t="shared" si="6"/>
      </c>
      <c r="I39" s="72">
        <f t="shared" si="6"/>
      </c>
      <c r="J39" s="72">
        <f t="shared" si="6"/>
      </c>
      <c r="K39" s="69"/>
      <c r="L39" s="69"/>
      <c r="M39" s="72"/>
      <c r="N39" s="73"/>
      <c r="O39" s="128">
        <f>IF(B39="","",IF(ISERROR(VLOOKUP(C39,CISELNIK_KAT!$B$7:$H$54,3+$O$7,0))=TRUE,"KAT.!!!",IF(PŘIHLÁŠKA!T39=3,VLOOKUP(C39,CISELNIK_KAT!$B$7:$H$54,3+$O$7,0),VLOOKUP(C39,CISELNIK_KAT!$B$7:$H$54,2+$O$7,0)*PŘIHLÁŠKA!T39)))</f>
      </c>
      <c r="P39" s="129">
        <f t="shared" si="2"/>
      </c>
      <c r="Q39" s="129">
        <f t="shared" si="3"/>
      </c>
      <c r="R39" s="129">
        <f t="shared" si="4"/>
      </c>
      <c r="S39" s="130">
        <f t="shared" si="5"/>
      </c>
      <c r="T39" s="48">
        <f t="shared" si="1"/>
        <v>3</v>
      </c>
    </row>
    <row r="40" spans="1:20" s="49" customFormat="1" ht="15.75" customHeight="1">
      <c r="A40" s="88">
        <v>25</v>
      </c>
      <c r="B40" s="89"/>
      <c r="C40" s="85"/>
      <c r="D40" s="89"/>
      <c r="E40" s="89"/>
      <c r="F40" s="90"/>
      <c r="G40" s="91"/>
      <c r="H40" s="71">
        <f t="shared" si="6"/>
      </c>
      <c r="I40" s="72">
        <f t="shared" si="6"/>
      </c>
      <c r="J40" s="72">
        <f t="shared" si="6"/>
      </c>
      <c r="K40" s="69"/>
      <c r="L40" s="69"/>
      <c r="M40" s="72"/>
      <c r="N40" s="73"/>
      <c r="O40" s="128">
        <f>IF(B40="","",IF(ISERROR(VLOOKUP(C40,CISELNIK_KAT!$B$7:$H$54,3+$O$7,0))=TRUE,"KAT.!!!",IF(PŘIHLÁŠKA!T40=3,VLOOKUP(C40,CISELNIK_KAT!$B$7:$H$54,3+$O$7,0),VLOOKUP(C40,CISELNIK_KAT!$B$7:$H$54,2+$O$7,0)*PŘIHLÁŠKA!T40)))</f>
      </c>
      <c r="P40" s="129">
        <f t="shared" si="2"/>
      </c>
      <c r="Q40" s="129">
        <f t="shared" si="3"/>
      </c>
      <c r="R40" s="129">
        <f t="shared" si="4"/>
      </c>
      <c r="S40" s="130">
        <f t="shared" si="5"/>
      </c>
      <c r="T40" s="48">
        <f t="shared" si="1"/>
        <v>3</v>
      </c>
    </row>
    <row r="41" spans="1:20" s="49" customFormat="1" ht="15.75" customHeight="1">
      <c r="A41" s="88">
        <v>26</v>
      </c>
      <c r="B41" s="89"/>
      <c r="C41" s="85"/>
      <c r="D41" s="89"/>
      <c r="E41" s="89"/>
      <c r="F41" s="90"/>
      <c r="G41" s="91"/>
      <c r="H41" s="71">
        <f t="shared" si="6"/>
      </c>
      <c r="I41" s="72">
        <f t="shared" si="6"/>
      </c>
      <c r="J41" s="72">
        <f t="shared" si="6"/>
      </c>
      <c r="K41" s="69"/>
      <c r="L41" s="69"/>
      <c r="M41" s="72"/>
      <c r="N41" s="73"/>
      <c r="O41" s="128">
        <f>IF(B41="","",IF(ISERROR(VLOOKUP(C41,CISELNIK_KAT!$B$7:$H$54,3+$O$7,0))=TRUE,"KAT.!!!",IF(PŘIHLÁŠKA!T41=3,VLOOKUP(C41,CISELNIK_KAT!$B$7:$H$54,3+$O$7,0),VLOOKUP(C41,CISELNIK_KAT!$B$7:$H$54,2+$O$7,0)*PŘIHLÁŠKA!T41)))</f>
      </c>
      <c r="P41" s="129">
        <f t="shared" si="2"/>
      </c>
      <c r="Q41" s="129">
        <f t="shared" si="3"/>
      </c>
      <c r="R41" s="129">
        <f t="shared" si="4"/>
      </c>
      <c r="S41" s="130">
        <f t="shared" si="5"/>
      </c>
      <c r="T41" s="48">
        <f t="shared" si="1"/>
        <v>3</v>
      </c>
    </row>
    <row r="42" spans="1:20" s="49" customFormat="1" ht="15.75" customHeight="1">
      <c r="A42" s="88">
        <v>27</v>
      </c>
      <c r="B42" s="89"/>
      <c r="C42" s="85"/>
      <c r="D42" s="89"/>
      <c r="E42" s="89"/>
      <c r="F42" s="90"/>
      <c r="G42" s="91"/>
      <c r="H42" s="71">
        <f t="shared" si="6"/>
      </c>
      <c r="I42" s="72">
        <f t="shared" si="6"/>
      </c>
      <c r="J42" s="72">
        <f t="shared" si="6"/>
      </c>
      <c r="K42" s="69"/>
      <c r="L42" s="69"/>
      <c r="M42" s="72"/>
      <c r="N42" s="73"/>
      <c r="O42" s="128">
        <f>IF(B42="","",IF(ISERROR(VLOOKUP(C42,CISELNIK_KAT!$B$7:$H$54,3+$O$7,0))=TRUE,"KAT.!!!",IF(PŘIHLÁŠKA!T42=3,VLOOKUP(C42,CISELNIK_KAT!$B$7:$H$54,3+$O$7,0),VLOOKUP(C42,CISELNIK_KAT!$B$7:$H$54,2+$O$7,0)*PŘIHLÁŠKA!T42)))</f>
      </c>
      <c r="P42" s="129">
        <f t="shared" si="2"/>
      </c>
      <c r="Q42" s="129">
        <f t="shared" si="3"/>
      </c>
      <c r="R42" s="129">
        <f t="shared" si="4"/>
      </c>
      <c r="S42" s="130">
        <f t="shared" si="5"/>
      </c>
      <c r="T42" s="48">
        <f t="shared" si="1"/>
        <v>3</v>
      </c>
    </row>
    <row r="43" spans="1:20" s="49" customFormat="1" ht="15.75" customHeight="1">
      <c r="A43" s="88">
        <v>28</v>
      </c>
      <c r="B43" s="89"/>
      <c r="C43" s="85"/>
      <c r="D43" s="89"/>
      <c r="E43" s="89"/>
      <c r="F43" s="90"/>
      <c r="G43" s="91"/>
      <c r="H43" s="71">
        <f t="shared" si="6"/>
      </c>
      <c r="I43" s="72">
        <f t="shared" si="6"/>
      </c>
      <c r="J43" s="72">
        <f t="shared" si="6"/>
      </c>
      <c r="K43" s="69"/>
      <c r="L43" s="69"/>
      <c r="M43" s="72"/>
      <c r="N43" s="73"/>
      <c r="O43" s="128">
        <f>IF(B43="","",IF(ISERROR(VLOOKUP(C43,CISELNIK_KAT!$B$7:$H$54,3+$O$7,0))=TRUE,"KAT.!!!",IF(PŘIHLÁŠKA!T43=3,VLOOKUP(C43,CISELNIK_KAT!$B$7:$H$54,3+$O$7,0),VLOOKUP(C43,CISELNIK_KAT!$B$7:$H$54,2+$O$7,0)*PŘIHLÁŠKA!T43)))</f>
      </c>
      <c r="P43" s="129">
        <f t="shared" si="2"/>
      </c>
      <c r="Q43" s="129">
        <f t="shared" si="3"/>
      </c>
      <c r="R43" s="129">
        <f t="shared" si="4"/>
      </c>
      <c r="S43" s="130">
        <f t="shared" si="5"/>
      </c>
      <c r="T43" s="48">
        <f t="shared" si="1"/>
        <v>3</v>
      </c>
    </row>
    <row r="44" spans="1:20" s="49" customFormat="1" ht="15.75" customHeight="1">
      <c r="A44" s="88">
        <v>29</v>
      </c>
      <c r="B44" s="89"/>
      <c r="C44" s="85"/>
      <c r="D44" s="89"/>
      <c r="E44" s="89"/>
      <c r="F44" s="90"/>
      <c r="G44" s="91"/>
      <c r="H44" s="71">
        <f t="shared" si="6"/>
      </c>
      <c r="I44" s="72">
        <f t="shared" si="6"/>
      </c>
      <c r="J44" s="72">
        <f t="shared" si="6"/>
      </c>
      <c r="K44" s="69"/>
      <c r="L44" s="69"/>
      <c r="M44" s="72"/>
      <c r="N44" s="73"/>
      <c r="O44" s="128">
        <f>IF(B44="","",IF(ISERROR(VLOOKUP(C44,CISELNIK_KAT!$B$7:$H$54,3+$O$7,0))=TRUE,"KAT.!!!",IF(PŘIHLÁŠKA!T44=3,VLOOKUP(C44,CISELNIK_KAT!$B$7:$H$54,3+$O$7,0),VLOOKUP(C44,CISELNIK_KAT!$B$7:$H$54,2+$O$7,0)*PŘIHLÁŠKA!T44)))</f>
      </c>
      <c r="P44" s="129">
        <f t="shared" si="2"/>
      </c>
      <c r="Q44" s="129">
        <f t="shared" si="3"/>
      </c>
      <c r="R44" s="129">
        <f t="shared" si="4"/>
      </c>
      <c r="S44" s="130">
        <f t="shared" si="5"/>
      </c>
      <c r="T44" s="48">
        <f t="shared" si="1"/>
        <v>3</v>
      </c>
    </row>
    <row r="45" spans="1:20" s="49" customFormat="1" ht="15.75" customHeight="1">
      <c r="A45" s="88">
        <v>30</v>
      </c>
      <c r="B45" s="89"/>
      <c r="C45" s="85"/>
      <c r="D45" s="89"/>
      <c r="E45" s="89"/>
      <c r="F45" s="90"/>
      <c r="G45" s="91"/>
      <c r="H45" s="71">
        <f t="shared" si="6"/>
      </c>
      <c r="I45" s="72">
        <f t="shared" si="6"/>
      </c>
      <c r="J45" s="72">
        <f t="shared" si="6"/>
      </c>
      <c r="K45" s="69"/>
      <c r="L45" s="69"/>
      <c r="M45" s="72"/>
      <c r="N45" s="73"/>
      <c r="O45" s="128">
        <f>IF(B45="","",IF(ISERROR(VLOOKUP(C45,CISELNIK_KAT!$B$7:$H$54,3+$O$7,0))=TRUE,"KAT.!!!",IF(PŘIHLÁŠKA!T45=3,VLOOKUP(C45,CISELNIK_KAT!$B$7:$H$54,3+$O$7,0),VLOOKUP(C45,CISELNIK_KAT!$B$7:$H$54,2+$O$7,0)*PŘIHLÁŠKA!T45)))</f>
      </c>
      <c r="P45" s="129">
        <f t="shared" si="2"/>
      </c>
      <c r="Q45" s="129">
        <f t="shared" si="3"/>
      </c>
      <c r="R45" s="129">
        <f t="shared" si="4"/>
      </c>
      <c r="S45" s="130">
        <f t="shared" si="5"/>
      </c>
      <c r="T45" s="48">
        <f t="shared" si="1"/>
        <v>3</v>
      </c>
    </row>
    <row r="46" spans="1:20" s="49" customFormat="1" ht="15.75" customHeight="1">
      <c r="A46" s="88">
        <v>31</v>
      </c>
      <c r="B46" s="89"/>
      <c r="C46" s="85"/>
      <c r="D46" s="89"/>
      <c r="E46" s="89"/>
      <c r="F46" s="90"/>
      <c r="G46" s="91"/>
      <c r="H46" s="71">
        <f t="shared" si="6"/>
      </c>
      <c r="I46" s="72">
        <f t="shared" si="6"/>
      </c>
      <c r="J46" s="72">
        <f t="shared" si="6"/>
      </c>
      <c r="K46" s="69"/>
      <c r="L46" s="69"/>
      <c r="M46" s="72"/>
      <c r="N46" s="73"/>
      <c r="O46" s="128">
        <f>IF(B46="","",IF(ISERROR(VLOOKUP(C46,CISELNIK_KAT!$B$7:$H$54,3+$O$7,0))=TRUE,"KAT.!!!",IF(PŘIHLÁŠKA!T46=3,VLOOKUP(C46,CISELNIK_KAT!$B$7:$H$54,3+$O$7,0),VLOOKUP(C46,CISELNIK_KAT!$B$7:$H$54,2+$O$7,0)*PŘIHLÁŠKA!T46)))</f>
      </c>
      <c r="P46" s="129">
        <f t="shared" si="2"/>
      </c>
      <c r="Q46" s="129">
        <f t="shared" si="3"/>
      </c>
      <c r="R46" s="129">
        <f t="shared" si="4"/>
      </c>
      <c r="S46" s="130">
        <f t="shared" si="5"/>
      </c>
      <c r="T46" s="48">
        <f t="shared" si="1"/>
        <v>3</v>
      </c>
    </row>
    <row r="47" spans="1:20" s="49" customFormat="1" ht="15.75" customHeight="1">
      <c r="A47" s="88">
        <v>32</v>
      </c>
      <c r="B47" s="89"/>
      <c r="C47" s="85"/>
      <c r="D47" s="89"/>
      <c r="E47" s="89"/>
      <c r="F47" s="90"/>
      <c r="G47" s="91"/>
      <c r="H47" s="71">
        <f t="shared" si="6"/>
      </c>
      <c r="I47" s="72">
        <f t="shared" si="6"/>
      </c>
      <c r="J47" s="72">
        <f t="shared" si="6"/>
      </c>
      <c r="K47" s="69"/>
      <c r="L47" s="69"/>
      <c r="M47" s="72"/>
      <c r="N47" s="73"/>
      <c r="O47" s="128">
        <f>IF(B47="","",IF(ISERROR(VLOOKUP(C47,CISELNIK_KAT!$B$7:$H$54,3+$O$7,0))=TRUE,"KAT.!!!",IF(PŘIHLÁŠKA!T47=3,VLOOKUP(C47,CISELNIK_KAT!$B$7:$H$54,3+$O$7,0),VLOOKUP(C47,CISELNIK_KAT!$B$7:$H$54,2+$O$7,0)*PŘIHLÁŠKA!T47)))</f>
      </c>
      <c r="P47" s="129">
        <f t="shared" si="2"/>
      </c>
      <c r="Q47" s="129">
        <f t="shared" si="3"/>
      </c>
      <c r="R47" s="129">
        <f t="shared" si="4"/>
      </c>
      <c r="S47" s="130">
        <f t="shared" si="5"/>
      </c>
      <c r="T47" s="48">
        <f t="shared" si="1"/>
        <v>3</v>
      </c>
    </row>
    <row r="48" spans="1:20" s="49" customFormat="1" ht="15.75" customHeight="1">
      <c r="A48" s="88">
        <v>33</v>
      </c>
      <c r="B48" s="89"/>
      <c r="C48" s="85"/>
      <c r="D48" s="89"/>
      <c r="E48" s="89"/>
      <c r="F48" s="90"/>
      <c r="G48" s="91"/>
      <c r="H48" s="71">
        <f t="shared" si="6"/>
      </c>
      <c r="I48" s="72">
        <f t="shared" si="6"/>
      </c>
      <c r="J48" s="72">
        <f t="shared" si="6"/>
      </c>
      <c r="K48" s="69"/>
      <c r="L48" s="69"/>
      <c r="M48" s="72"/>
      <c r="N48" s="73"/>
      <c r="O48" s="128">
        <f>IF(B48="","",IF(ISERROR(VLOOKUP(C48,CISELNIK_KAT!$B$7:$H$54,3+$O$7,0))=TRUE,"KAT.!!!",IF(PŘIHLÁŠKA!T48=3,VLOOKUP(C48,CISELNIK_KAT!$B$7:$H$54,3+$O$7,0),VLOOKUP(C48,CISELNIK_KAT!$B$7:$H$54,2+$O$7,0)*PŘIHLÁŠKA!T48)))</f>
      </c>
      <c r="P48" s="129">
        <f t="shared" si="2"/>
      </c>
      <c r="Q48" s="129">
        <f t="shared" si="3"/>
      </c>
      <c r="R48" s="129">
        <f t="shared" si="4"/>
      </c>
      <c r="S48" s="130">
        <f t="shared" si="5"/>
      </c>
      <c r="T48" s="48">
        <f t="shared" si="1"/>
        <v>3</v>
      </c>
    </row>
    <row r="49" spans="1:20" s="49" customFormat="1" ht="15.75" customHeight="1">
      <c r="A49" s="88">
        <v>34</v>
      </c>
      <c r="B49" s="89"/>
      <c r="C49" s="85"/>
      <c r="D49" s="89"/>
      <c r="E49" s="89"/>
      <c r="F49" s="90"/>
      <c r="G49" s="91"/>
      <c r="H49" s="71">
        <f t="shared" si="6"/>
      </c>
      <c r="I49" s="72">
        <f t="shared" si="6"/>
      </c>
      <c r="J49" s="72">
        <f t="shared" si="6"/>
      </c>
      <c r="K49" s="69"/>
      <c r="L49" s="69"/>
      <c r="M49" s="72"/>
      <c r="N49" s="73"/>
      <c r="O49" s="128">
        <f>IF(B49="","",IF(ISERROR(VLOOKUP(C49,CISELNIK_KAT!$B$7:$H$54,3+$O$7,0))=TRUE,"KAT.!!!",IF(PŘIHLÁŠKA!T49=3,VLOOKUP(C49,CISELNIK_KAT!$B$7:$H$54,3+$O$7,0),VLOOKUP(C49,CISELNIK_KAT!$B$7:$H$54,2+$O$7,0)*PŘIHLÁŠKA!T49)))</f>
      </c>
      <c r="P49" s="129">
        <f t="shared" si="2"/>
      </c>
      <c r="Q49" s="129">
        <f t="shared" si="3"/>
      </c>
      <c r="R49" s="129">
        <f t="shared" si="4"/>
      </c>
      <c r="S49" s="130">
        <f t="shared" si="5"/>
      </c>
      <c r="T49" s="48">
        <f t="shared" si="1"/>
        <v>3</v>
      </c>
    </row>
    <row r="50" spans="1:20" s="49" customFormat="1" ht="15.75" customHeight="1">
      <c r="A50" s="88">
        <v>35</v>
      </c>
      <c r="B50" s="89"/>
      <c r="C50" s="85"/>
      <c r="D50" s="89"/>
      <c r="E50" s="89"/>
      <c r="F50" s="90"/>
      <c r="G50" s="91"/>
      <c r="H50" s="71">
        <f t="shared" si="6"/>
      </c>
      <c r="I50" s="72">
        <f t="shared" si="6"/>
      </c>
      <c r="J50" s="72">
        <f t="shared" si="6"/>
      </c>
      <c r="K50" s="69"/>
      <c r="L50" s="69"/>
      <c r="M50" s="72"/>
      <c r="N50" s="73"/>
      <c r="O50" s="128">
        <f>IF(B50="","",IF(ISERROR(VLOOKUP(C50,CISELNIK_KAT!$B$7:$H$54,3+$O$7,0))=TRUE,"KAT.!!!",IF(PŘIHLÁŠKA!T50=3,VLOOKUP(C50,CISELNIK_KAT!$B$7:$H$54,3+$O$7,0),VLOOKUP(C50,CISELNIK_KAT!$B$7:$H$54,2+$O$7,0)*PŘIHLÁŠKA!T50)))</f>
      </c>
      <c r="P50" s="129">
        <f t="shared" si="2"/>
      </c>
      <c r="Q50" s="129">
        <f t="shared" si="3"/>
      </c>
      <c r="R50" s="129">
        <f t="shared" si="4"/>
      </c>
      <c r="S50" s="130">
        <f t="shared" si="5"/>
      </c>
      <c r="T50" s="48">
        <f t="shared" si="1"/>
        <v>3</v>
      </c>
    </row>
    <row r="51" spans="1:20" s="49" customFormat="1" ht="15.75" customHeight="1">
      <c r="A51" s="88">
        <v>36</v>
      </c>
      <c r="B51" s="89"/>
      <c r="C51" s="85"/>
      <c r="D51" s="89"/>
      <c r="E51" s="89"/>
      <c r="F51" s="90"/>
      <c r="G51" s="91"/>
      <c r="H51" s="71">
        <f t="shared" si="6"/>
      </c>
      <c r="I51" s="72">
        <f t="shared" si="6"/>
      </c>
      <c r="J51" s="72">
        <f t="shared" si="6"/>
      </c>
      <c r="K51" s="69"/>
      <c r="L51" s="69"/>
      <c r="M51" s="72"/>
      <c r="N51" s="73"/>
      <c r="O51" s="128">
        <f>IF(B51="","",IF(ISERROR(VLOOKUP(C51,CISELNIK_KAT!$B$7:$H$54,3+$O$7,0))=TRUE,"KAT.!!!",IF(PŘIHLÁŠKA!T51=3,VLOOKUP(C51,CISELNIK_KAT!$B$7:$H$54,3+$O$7,0),VLOOKUP(C51,CISELNIK_KAT!$B$7:$H$54,2+$O$7,0)*PŘIHLÁŠKA!T51)))</f>
      </c>
      <c r="P51" s="129">
        <f t="shared" si="2"/>
      </c>
      <c r="Q51" s="129">
        <f t="shared" si="3"/>
      </c>
      <c r="R51" s="129">
        <f t="shared" si="4"/>
      </c>
      <c r="S51" s="130">
        <f t="shared" si="5"/>
      </c>
      <c r="T51" s="48">
        <f t="shared" si="1"/>
        <v>3</v>
      </c>
    </row>
    <row r="52" spans="1:20" s="49" customFormat="1" ht="15.75" customHeight="1">
      <c r="A52" s="88">
        <v>37</v>
      </c>
      <c r="B52" s="89"/>
      <c r="C52" s="85"/>
      <c r="D52" s="89"/>
      <c r="E52" s="89"/>
      <c r="F52" s="90"/>
      <c r="G52" s="91"/>
      <c r="H52" s="71">
        <f t="shared" si="6"/>
      </c>
      <c r="I52" s="72">
        <f t="shared" si="6"/>
      </c>
      <c r="J52" s="72">
        <f t="shared" si="6"/>
      </c>
      <c r="K52" s="69"/>
      <c r="L52" s="69"/>
      <c r="M52" s="72"/>
      <c r="N52" s="73"/>
      <c r="O52" s="128">
        <f>IF(B52="","",IF(ISERROR(VLOOKUP(C52,CISELNIK_KAT!$B$7:$H$54,3+$O$7,0))=TRUE,"KAT.!!!",IF(PŘIHLÁŠKA!T52=3,VLOOKUP(C52,CISELNIK_KAT!$B$7:$H$54,3+$O$7,0),VLOOKUP(C52,CISELNIK_KAT!$B$7:$H$54,2+$O$7,0)*PŘIHLÁŠKA!T52)))</f>
      </c>
      <c r="P52" s="129">
        <f t="shared" si="2"/>
      </c>
      <c r="Q52" s="129">
        <f t="shared" si="3"/>
      </c>
      <c r="R52" s="129">
        <f t="shared" si="4"/>
      </c>
      <c r="S52" s="130">
        <f t="shared" si="5"/>
      </c>
      <c r="T52" s="48">
        <f t="shared" si="1"/>
        <v>3</v>
      </c>
    </row>
    <row r="53" spans="1:20" s="49" customFormat="1" ht="15.75" customHeight="1">
      <c r="A53" s="88">
        <v>38</v>
      </c>
      <c r="B53" s="89"/>
      <c r="C53" s="85"/>
      <c r="D53" s="89"/>
      <c r="E53" s="89"/>
      <c r="F53" s="90"/>
      <c r="G53" s="91"/>
      <c r="H53" s="71">
        <f t="shared" si="6"/>
      </c>
      <c r="I53" s="72">
        <f t="shared" si="6"/>
      </c>
      <c r="J53" s="72">
        <f t="shared" si="6"/>
      </c>
      <c r="K53" s="69"/>
      <c r="L53" s="69"/>
      <c r="M53" s="72"/>
      <c r="N53" s="73"/>
      <c r="O53" s="128">
        <f>IF(B53="","",IF(ISERROR(VLOOKUP(C53,CISELNIK_KAT!$B$7:$H$54,3+$O$7,0))=TRUE,"KAT.!!!",IF(PŘIHLÁŠKA!T53=3,VLOOKUP(C53,CISELNIK_KAT!$B$7:$H$54,3+$O$7,0),VLOOKUP(C53,CISELNIK_KAT!$B$7:$H$54,2+$O$7,0)*PŘIHLÁŠKA!T53)))</f>
      </c>
      <c r="P53" s="129">
        <f t="shared" si="2"/>
      </c>
      <c r="Q53" s="129">
        <f t="shared" si="3"/>
      </c>
      <c r="R53" s="129">
        <f t="shared" si="4"/>
      </c>
      <c r="S53" s="130">
        <f t="shared" si="5"/>
      </c>
      <c r="T53" s="48">
        <f t="shared" si="1"/>
        <v>3</v>
      </c>
    </row>
    <row r="54" spans="1:20" s="49" customFormat="1" ht="15.75" customHeight="1">
      <c r="A54" s="88">
        <v>39</v>
      </c>
      <c r="B54" s="89"/>
      <c r="C54" s="85"/>
      <c r="D54" s="89"/>
      <c r="E54" s="89"/>
      <c r="F54" s="90"/>
      <c r="G54" s="91"/>
      <c r="H54" s="71">
        <f t="shared" si="6"/>
      </c>
      <c r="I54" s="72">
        <f t="shared" si="6"/>
      </c>
      <c r="J54" s="72">
        <f t="shared" si="6"/>
      </c>
      <c r="K54" s="69"/>
      <c r="L54" s="69"/>
      <c r="M54" s="72"/>
      <c r="N54" s="73"/>
      <c r="O54" s="128">
        <f>IF(B54="","",IF(ISERROR(VLOOKUP(C54,CISELNIK_KAT!$B$7:$H$54,3+$O$7,0))=TRUE,"KAT.!!!",IF(PŘIHLÁŠKA!T54=3,VLOOKUP(C54,CISELNIK_KAT!$B$7:$H$54,3+$O$7,0),VLOOKUP(C54,CISELNIK_KAT!$B$7:$H$54,2+$O$7,0)*PŘIHLÁŠKA!T54)))</f>
      </c>
      <c r="P54" s="129">
        <f t="shared" si="2"/>
      </c>
      <c r="Q54" s="129">
        <f t="shared" si="3"/>
      </c>
      <c r="R54" s="129">
        <f t="shared" si="4"/>
      </c>
      <c r="S54" s="130">
        <f t="shared" si="5"/>
      </c>
      <c r="T54" s="48">
        <f t="shared" si="1"/>
        <v>3</v>
      </c>
    </row>
    <row r="55" spans="1:20" s="49" customFormat="1" ht="15.75" customHeight="1">
      <c r="A55" s="88">
        <v>40</v>
      </c>
      <c r="B55" s="89"/>
      <c r="C55" s="85"/>
      <c r="D55" s="89"/>
      <c r="E55" s="89"/>
      <c r="F55" s="90"/>
      <c r="G55" s="91"/>
      <c r="H55" s="71">
        <f t="shared" si="6"/>
      </c>
      <c r="I55" s="72">
        <f t="shared" si="6"/>
      </c>
      <c r="J55" s="72">
        <f t="shared" si="6"/>
      </c>
      <c r="K55" s="69"/>
      <c r="L55" s="69"/>
      <c r="M55" s="72"/>
      <c r="N55" s="73"/>
      <c r="O55" s="128">
        <f>IF(B55="","",IF(ISERROR(VLOOKUP(C55,CISELNIK_KAT!$B$7:$H$54,3+$O$7,0))=TRUE,"KAT.!!!",IF(PŘIHLÁŠKA!T55=3,VLOOKUP(C55,CISELNIK_KAT!$B$7:$H$54,3+$O$7,0),VLOOKUP(C55,CISELNIK_KAT!$B$7:$H$54,2+$O$7,0)*PŘIHLÁŠKA!T55)))</f>
      </c>
      <c r="P55" s="129">
        <f t="shared" si="2"/>
      </c>
      <c r="Q55" s="129">
        <f t="shared" si="3"/>
      </c>
      <c r="R55" s="129">
        <f t="shared" si="4"/>
      </c>
      <c r="S55" s="130">
        <f t="shared" si="5"/>
      </c>
      <c r="T55" s="48">
        <f t="shared" si="1"/>
        <v>3</v>
      </c>
    </row>
    <row r="56" spans="1:20" s="49" customFormat="1" ht="15.75" customHeight="1">
      <c r="A56" s="88">
        <v>41</v>
      </c>
      <c r="B56" s="89"/>
      <c r="C56" s="85"/>
      <c r="D56" s="89"/>
      <c r="E56" s="89"/>
      <c r="F56" s="90"/>
      <c r="G56" s="91"/>
      <c r="H56" s="71">
        <f t="shared" si="6"/>
      </c>
      <c r="I56" s="72">
        <f t="shared" si="6"/>
      </c>
      <c r="J56" s="72">
        <f t="shared" si="6"/>
      </c>
      <c r="K56" s="69"/>
      <c r="L56" s="69"/>
      <c r="M56" s="72"/>
      <c r="N56" s="73"/>
      <c r="O56" s="128">
        <f>IF(B56="","",IF(ISERROR(VLOOKUP(C56,CISELNIK_KAT!$B$7:$H$54,3+$O$7,0))=TRUE,"KAT.!!!",IF(PŘIHLÁŠKA!T56=3,VLOOKUP(C56,CISELNIK_KAT!$B$7:$H$54,3+$O$7,0),VLOOKUP(C56,CISELNIK_KAT!$B$7:$H$54,2+$O$7,0)*PŘIHLÁŠKA!T56)))</f>
      </c>
      <c r="P56" s="129">
        <f t="shared" si="2"/>
      </c>
      <c r="Q56" s="129">
        <f t="shared" si="3"/>
      </c>
      <c r="R56" s="129">
        <f t="shared" si="4"/>
      </c>
      <c r="S56" s="130">
        <f t="shared" si="5"/>
      </c>
      <c r="T56" s="48">
        <f t="shared" si="1"/>
        <v>3</v>
      </c>
    </row>
    <row r="57" spans="1:20" s="49" customFormat="1" ht="15.75" customHeight="1">
      <c r="A57" s="88">
        <v>42</v>
      </c>
      <c r="B57" s="89"/>
      <c r="C57" s="85"/>
      <c r="D57" s="89"/>
      <c r="E57" s="89"/>
      <c r="F57" s="90"/>
      <c r="G57" s="91"/>
      <c r="H57" s="71">
        <f aca="true" t="shared" si="7" ref="H57:J80">IF($B57="","","x")</f>
      </c>
      <c r="I57" s="72">
        <f t="shared" si="7"/>
      </c>
      <c r="J57" s="72">
        <f t="shared" si="7"/>
      </c>
      <c r="K57" s="69"/>
      <c r="L57" s="69"/>
      <c r="M57" s="72"/>
      <c r="N57" s="73"/>
      <c r="O57" s="128">
        <f>IF(B57="","",IF(ISERROR(VLOOKUP(C57,CISELNIK_KAT!$B$7:$H$54,3+$O$7,0))=TRUE,"KAT.!!!",IF(PŘIHLÁŠKA!T57=3,VLOOKUP(C57,CISELNIK_KAT!$B$7:$H$54,3+$O$7,0),VLOOKUP(C57,CISELNIK_KAT!$B$7:$H$54,2+$O$7,0)*PŘIHLÁŠKA!T57)))</f>
      </c>
      <c r="P57" s="129">
        <f t="shared" si="2"/>
      </c>
      <c r="Q57" s="129">
        <f t="shared" si="3"/>
      </c>
      <c r="R57" s="129">
        <f t="shared" si="4"/>
      </c>
      <c r="S57" s="130">
        <f t="shared" si="5"/>
      </c>
      <c r="T57" s="48">
        <f t="shared" si="1"/>
        <v>3</v>
      </c>
    </row>
    <row r="58" spans="1:20" s="49" customFormat="1" ht="15.75" customHeight="1">
      <c r="A58" s="88">
        <v>43</v>
      </c>
      <c r="B58" s="89"/>
      <c r="C58" s="85"/>
      <c r="D58" s="89"/>
      <c r="E58" s="89"/>
      <c r="F58" s="90"/>
      <c r="G58" s="91"/>
      <c r="H58" s="71">
        <f t="shared" si="7"/>
      </c>
      <c r="I58" s="72">
        <f t="shared" si="7"/>
      </c>
      <c r="J58" s="72">
        <f t="shared" si="7"/>
      </c>
      <c r="K58" s="69"/>
      <c r="L58" s="69"/>
      <c r="M58" s="72"/>
      <c r="N58" s="73"/>
      <c r="O58" s="128">
        <f>IF(B58="","",IF(ISERROR(VLOOKUP(C58,CISELNIK_KAT!$B$7:$H$54,3+$O$7,0))=TRUE,"KAT.!!!",IF(PŘIHLÁŠKA!T58=3,VLOOKUP(C58,CISELNIK_KAT!$B$7:$H$54,3+$O$7,0),VLOOKUP(C58,CISELNIK_KAT!$B$7:$H$54,2+$O$7,0)*PŘIHLÁŠKA!T58)))</f>
      </c>
      <c r="P58" s="129">
        <f t="shared" si="2"/>
      </c>
      <c r="Q58" s="129">
        <f t="shared" si="3"/>
      </c>
      <c r="R58" s="129">
        <f t="shared" si="4"/>
      </c>
      <c r="S58" s="130">
        <f t="shared" si="5"/>
      </c>
      <c r="T58" s="48">
        <f t="shared" si="1"/>
        <v>3</v>
      </c>
    </row>
    <row r="59" spans="1:20" s="49" customFormat="1" ht="15.75" customHeight="1">
      <c r="A59" s="88">
        <v>44</v>
      </c>
      <c r="B59" s="89"/>
      <c r="C59" s="85"/>
      <c r="D59" s="89"/>
      <c r="E59" s="89"/>
      <c r="F59" s="90"/>
      <c r="G59" s="91"/>
      <c r="H59" s="71">
        <f t="shared" si="7"/>
      </c>
      <c r="I59" s="72">
        <f t="shared" si="7"/>
      </c>
      <c r="J59" s="72">
        <f t="shared" si="7"/>
      </c>
      <c r="K59" s="69"/>
      <c r="L59" s="69"/>
      <c r="M59" s="72"/>
      <c r="N59" s="73"/>
      <c r="O59" s="128">
        <f>IF(B59="","",IF(ISERROR(VLOOKUP(C59,CISELNIK_KAT!$B$7:$H$54,3+$O$7,0))=TRUE,"KAT.!!!",IF(PŘIHLÁŠKA!T59=3,VLOOKUP(C59,CISELNIK_KAT!$B$7:$H$54,3+$O$7,0),VLOOKUP(C59,CISELNIK_KAT!$B$7:$H$54,2+$O$7,0)*PŘIHLÁŠKA!T59)))</f>
      </c>
      <c r="P59" s="129">
        <f t="shared" si="2"/>
      </c>
      <c r="Q59" s="129">
        <f t="shared" si="3"/>
      </c>
      <c r="R59" s="129">
        <f t="shared" si="4"/>
      </c>
      <c r="S59" s="130">
        <f t="shared" si="5"/>
      </c>
      <c r="T59" s="48">
        <f t="shared" si="1"/>
        <v>3</v>
      </c>
    </row>
    <row r="60" spans="1:20" s="49" customFormat="1" ht="15.75" customHeight="1">
      <c r="A60" s="88">
        <v>45</v>
      </c>
      <c r="B60" s="89"/>
      <c r="C60" s="85"/>
      <c r="D60" s="89"/>
      <c r="E60" s="89"/>
      <c r="F60" s="90"/>
      <c r="G60" s="91"/>
      <c r="H60" s="71">
        <f t="shared" si="7"/>
      </c>
      <c r="I60" s="72">
        <f t="shared" si="7"/>
      </c>
      <c r="J60" s="72">
        <f t="shared" si="7"/>
      </c>
      <c r="K60" s="69"/>
      <c r="L60" s="69"/>
      <c r="M60" s="72"/>
      <c r="N60" s="73"/>
      <c r="O60" s="128">
        <f>IF(B60="","",IF(ISERROR(VLOOKUP(C60,CISELNIK_KAT!$B$7:$H$54,3+$O$7,0))=TRUE,"KAT.!!!",IF(PŘIHLÁŠKA!T60=3,VLOOKUP(C60,CISELNIK_KAT!$B$7:$H$54,3+$O$7,0),VLOOKUP(C60,CISELNIK_KAT!$B$7:$H$54,2+$O$7,0)*PŘIHLÁŠKA!T60)))</f>
      </c>
      <c r="P60" s="129">
        <f t="shared" si="2"/>
      </c>
      <c r="Q60" s="129">
        <f t="shared" si="3"/>
      </c>
      <c r="R60" s="129">
        <f t="shared" si="4"/>
      </c>
      <c r="S60" s="130">
        <f t="shared" si="5"/>
      </c>
      <c r="T60" s="48">
        <f t="shared" si="1"/>
        <v>3</v>
      </c>
    </row>
    <row r="61" spans="1:20" s="49" customFormat="1" ht="15.75" customHeight="1">
      <c r="A61" s="88">
        <v>46</v>
      </c>
      <c r="B61" s="89"/>
      <c r="C61" s="85"/>
      <c r="D61" s="89"/>
      <c r="E61" s="89"/>
      <c r="F61" s="90"/>
      <c r="G61" s="91"/>
      <c r="H61" s="71">
        <f t="shared" si="7"/>
      </c>
      <c r="I61" s="72">
        <f t="shared" si="7"/>
      </c>
      <c r="J61" s="72">
        <f t="shared" si="7"/>
      </c>
      <c r="K61" s="69"/>
      <c r="L61" s="69"/>
      <c r="M61" s="72"/>
      <c r="N61" s="73"/>
      <c r="O61" s="128">
        <f>IF(B61="","",IF(ISERROR(VLOOKUP(C61,CISELNIK_KAT!$B$7:$H$54,3+$O$7,0))=TRUE,"KAT.!!!",IF(PŘIHLÁŠKA!T61=3,VLOOKUP(C61,CISELNIK_KAT!$B$7:$H$54,3+$O$7,0),VLOOKUP(C61,CISELNIK_KAT!$B$7:$H$54,2+$O$7,0)*PŘIHLÁŠKA!T61)))</f>
      </c>
      <c r="P61" s="129">
        <f t="shared" si="2"/>
      </c>
      <c r="Q61" s="129">
        <f t="shared" si="3"/>
      </c>
      <c r="R61" s="129">
        <f t="shared" si="4"/>
      </c>
      <c r="S61" s="130">
        <f t="shared" si="5"/>
      </c>
      <c r="T61" s="48">
        <f t="shared" si="1"/>
        <v>3</v>
      </c>
    </row>
    <row r="62" spans="1:20" s="49" customFormat="1" ht="15.75" customHeight="1">
      <c r="A62" s="88">
        <v>47</v>
      </c>
      <c r="B62" s="89"/>
      <c r="C62" s="85"/>
      <c r="D62" s="89"/>
      <c r="E62" s="89"/>
      <c r="F62" s="90"/>
      <c r="G62" s="91"/>
      <c r="H62" s="71">
        <f t="shared" si="7"/>
      </c>
      <c r="I62" s="72">
        <f t="shared" si="7"/>
      </c>
      <c r="J62" s="72">
        <f t="shared" si="7"/>
      </c>
      <c r="K62" s="69"/>
      <c r="L62" s="69"/>
      <c r="M62" s="72"/>
      <c r="N62" s="73"/>
      <c r="O62" s="128">
        <f>IF(B62="","",IF(ISERROR(VLOOKUP(C62,CISELNIK_KAT!$B$7:$H$54,3+$O$7,0))=TRUE,"KAT.!!!",IF(PŘIHLÁŠKA!T62=3,VLOOKUP(C62,CISELNIK_KAT!$B$7:$H$54,3+$O$7,0),VLOOKUP(C62,CISELNIK_KAT!$B$7:$H$54,2+$O$7,0)*PŘIHLÁŠKA!T62)))</f>
      </c>
      <c r="P62" s="129">
        <f t="shared" si="2"/>
      </c>
      <c r="Q62" s="129">
        <f t="shared" si="3"/>
      </c>
      <c r="R62" s="129">
        <f t="shared" si="4"/>
      </c>
      <c r="S62" s="130">
        <f t="shared" si="5"/>
      </c>
      <c r="T62" s="48">
        <f t="shared" si="1"/>
        <v>3</v>
      </c>
    </row>
    <row r="63" spans="1:20" s="49" customFormat="1" ht="15.75" customHeight="1">
      <c r="A63" s="88">
        <v>48</v>
      </c>
      <c r="B63" s="89"/>
      <c r="C63" s="85"/>
      <c r="D63" s="89"/>
      <c r="E63" s="89"/>
      <c r="F63" s="90"/>
      <c r="G63" s="91"/>
      <c r="H63" s="71">
        <f t="shared" si="7"/>
      </c>
      <c r="I63" s="72">
        <f t="shared" si="7"/>
      </c>
      <c r="J63" s="72">
        <f t="shared" si="7"/>
      </c>
      <c r="K63" s="69"/>
      <c r="L63" s="69"/>
      <c r="M63" s="72"/>
      <c r="N63" s="73"/>
      <c r="O63" s="128">
        <f>IF(B63="","",IF(ISERROR(VLOOKUP(C63,CISELNIK_KAT!$B$7:$H$54,3+$O$7,0))=TRUE,"KAT.!!!",IF(PŘIHLÁŠKA!T63=3,VLOOKUP(C63,CISELNIK_KAT!$B$7:$H$54,3+$O$7,0),VLOOKUP(C63,CISELNIK_KAT!$B$7:$H$54,2+$O$7,0)*PŘIHLÁŠKA!T63)))</f>
      </c>
      <c r="P63" s="129">
        <f t="shared" si="2"/>
      </c>
      <c r="Q63" s="129">
        <f t="shared" si="3"/>
      </c>
      <c r="R63" s="129">
        <f t="shared" si="4"/>
      </c>
      <c r="S63" s="130">
        <f t="shared" si="5"/>
      </c>
      <c r="T63" s="48">
        <f t="shared" si="1"/>
        <v>3</v>
      </c>
    </row>
    <row r="64" spans="1:20" s="49" customFormat="1" ht="15.75" customHeight="1">
      <c r="A64" s="88">
        <v>49</v>
      </c>
      <c r="B64" s="89"/>
      <c r="C64" s="85"/>
      <c r="D64" s="89"/>
      <c r="E64" s="89"/>
      <c r="F64" s="90"/>
      <c r="G64" s="91"/>
      <c r="H64" s="71">
        <f t="shared" si="7"/>
      </c>
      <c r="I64" s="72">
        <f t="shared" si="7"/>
      </c>
      <c r="J64" s="72">
        <f t="shared" si="7"/>
      </c>
      <c r="K64" s="69"/>
      <c r="L64" s="69"/>
      <c r="M64" s="72"/>
      <c r="N64" s="73"/>
      <c r="O64" s="128">
        <f>IF(B64="","",IF(ISERROR(VLOOKUP(C64,CISELNIK_KAT!$B$7:$H$54,3+$O$7,0))=TRUE,"KAT.!!!",IF(PŘIHLÁŠKA!T64=3,VLOOKUP(C64,CISELNIK_KAT!$B$7:$H$54,3+$O$7,0),VLOOKUP(C64,CISELNIK_KAT!$B$7:$H$54,2+$O$7,0)*PŘIHLÁŠKA!T64)))</f>
      </c>
      <c r="P64" s="129">
        <f t="shared" si="2"/>
      </c>
      <c r="Q64" s="129">
        <f t="shared" si="3"/>
      </c>
      <c r="R64" s="129">
        <f t="shared" si="4"/>
      </c>
      <c r="S64" s="130">
        <f t="shared" si="5"/>
      </c>
      <c r="T64" s="48">
        <f t="shared" si="1"/>
        <v>3</v>
      </c>
    </row>
    <row r="65" spans="1:20" s="49" customFormat="1" ht="15.75" customHeight="1">
      <c r="A65" s="88">
        <v>50</v>
      </c>
      <c r="B65" s="89"/>
      <c r="C65" s="85"/>
      <c r="D65" s="89"/>
      <c r="E65" s="89"/>
      <c r="F65" s="90"/>
      <c r="G65" s="91"/>
      <c r="H65" s="71">
        <f t="shared" si="7"/>
      </c>
      <c r="I65" s="72">
        <f t="shared" si="7"/>
      </c>
      <c r="J65" s="72">
        <f t="shared" si="7"/>
      </c>
      <c r="K65" s="69"/>
      <c r="L65" s="69"/>
      <c r="M65" s="72"/>
      <c r="N65" s="73"/>
      <c r="O65" s="128">
        <f>IF(B65="","",IF(ISERROR(VLOOKUP(C65,CISELNIK_KAT!$B$7:$H$54,3+$O$7,0))=TRUE,"KAT.!!!",IF(PŘIHLÁŠKA!T65=3,VLOOKUP(C65,CISELNIK_KAT!$B$7:$H$54,3+$O$7,0),VLOOKUP(C65,CISELNIK_KAT!$B$7:$H$54,2+$O$7,0)*PŘIHLÁŠKA!T65)))</f>
      </c>
      <c r="P65" s="129">
        <f t="shared" si="2"/>
      </c>
      <c r="Q65" s="129">
        <f t="shared" si="3"/>
      </c>
      <c r="R65" s="129">
        <f t="shared" si="4"/>
      </c>
      <c r="S65" s="130">
        <f t="shared" si="5"/>
      </c>
      <c r="T65" s="48">
        <f t="shared" si="1"/>
        <v>3</v>
      </c>
    </row>
    <row r="66" spans="1:20" s="49" customFormat="1" ht="15.75" customHeight="1">
      <c r="A66" s="88">
        <v>51</v>
      </c>
      <c r="B66" s="89"/>
      <c r="C66" s="85"/>
      <c r="D66" s="89"/>
      <c r="E66" s="89"/>
      <c r="F66" s="90"/>
      <c r="G66" s="91"/>
      <c r="H66" s="71">
        <f t="shared" si="7"/>
      </c>
      <c r="I66" s="72">
        <f t="shared" si="7"/>
      </c>
      <c r="J66" s="72">
        <f t="shared" si="7"/>
      </c>
      <c r="K66" s="69"/>
      <c r="L66" s="69"/>
      <c r="M66" s="72"/>
      <c r="N66" s="73"/>
      <c r="O66" s="128">
        <f>IF(B66="","",IF(ISERROR(VLOOKUP(C66,CISELNIK_KAT!$B$7:$H$54,3+$O$7,0))=TRUE,"KAT.!!!",IF(PŘIHLÁŠKA!T66=3,VLOOKUP(C66,CISELNIK_KAT!$B$7:$H$54,3+$O$7,0),VLOOKUP(C66,CISELNIK_KAT!$B$7:$H$54,2+$O$7,0)*PŘIHLÁŠKA!T66)))</f>
      </c>
      <c r="P66" s="129">
        <f t="shared" si="2"/>
      </c>
      <c r="Q66" s="129">
        <f t="shared" si="3"/>
      </c>
      <c r="R66" s="129">
        <f t="shared" si="4"/>
      </c>
      <c r="S66" s="130">
        <f t="shared" si="5"/>
      </c>
      <c r="T66" s="48">
        <f t="shared" si="1"/>
        <v>3</v>
      </c>
    </row>
    <row r="67" spans="1:20" s="49" customFormat="1" ht="15.75" customHeight="1">
      <c r="A67" s="88">
        <v>52</v>
      </c>
      <c r="B67" s="89"/>
      <c r="C67" s="85"/>
      <c r="D67" s="89"/>
      <c r="E67" s="89"/>
      <c r="F67" s="90"/>
      <c r="G67" s="91"/>
      <c r="H67" s="71">
        <f t="shared" si="7"/>
      </c>
      <c r="I67" s="72">
        <f t="shared" si="7"/>
      </c>
      <c r="J67" s="72">
        <f t="shared" si="7"/>
      </c>
      <c r="K67" s="69"/>
      <c r="L67" s="69"/>
      <c r="M67" s="72"/>
      <c r="N67" s="73"/>
      <c r="O67" s="128">
        <f>IF(B67="","",IF(ISERROR(VLOOKUP(C67,CISELNIK_KAT!$B$7:$H$54,3+$O$7,0))=TRUE,"KAT.!!!",IF(PŘIHLÁŠKA!T67=3,VLOOKUP(C67,CISELNIK_KAT!$B$7:$H$54,3+$O$7,0),VLOOKUP(C67,CISELNIK_KAT!$B$7:$H$54,2+$O$7,0)*PŘIHLÁŠKA!T67)))</f>
      </c>
      <c r="P67" s="129">
        <f t="shared" si="2"/>
      </c>
      <c r="Q67" s="129">
        <f t="shared" si="3"/>
      </c>
      <c r="R67" s="129">
        <f t="shared" si="4"/>
      </c>
      <c r="S67" s="130">
        <f t="shared" si="5"/>
      </c>
      <c r="T67" s="48">
        <f t="shared" si="1"/>
        <v>3</v>
      </c>
    </row>
    <row r="68" spans="1:20" s="49" customFormat="1" ht="15.75" customHeight="1">
      <c r="A68" s="88">
        <v>53</v>
      </c>
      <c r="B68" s="89"/>
      <c r="C68" s="85"/>
      <c r="D68" s="89"/>
      <c r="E68" s="89"/>
      <c r="F68" s="90"/>
      <c r="G68" s="91"/>
      <c r="H68" s="71">
        <f t="shared" si="7"/>
      </c>
      <c r="I68" s="72">
        <f t="shared" si="7"/>
      </c>
      <c r="J68" s="72">
        <f t="shared" si="7"/>
      </c>
      <c r="K68" s="69"/>
      <c r="L68" s="69"/>
      <c r="M68" s="72"/>
      <c r="N68" s="73"/>
      <c r="O68" s="128">
        <f>IF(B68="","",IF(ISERROR(VLOOKUP(C68,CISELNIK_KAT!$B$7:$H$54,3+$O$7,0))=TRUE,"KAT.!!!",IF(PŘIHLÁŠKA!T68=3,VLOOKUP(C68,CISELNIK_KAT!$B$7:$H$54,3+$O$7,0),VLOOKUP(C68,CISELNIK_KAT!$B$7:$H$54,2+$O$7,0)*PŘIHLÁŠKA!T68)))</f>
      </c>
      <c r="P68" s="129">
        <f t="shared" si="2"/>
      </c>
      <c r="Q68" s="129">
        <f t="shared" si="3"/>
      </c>
      <c r="R68" s="129">
        <f t="shared" si="4"/>
      </c>
      <c r="S68" s="130">
        <f t="shared" si="5"/>
      </c>
      <c r="T68" s="48">
        <f t="shared" si="1"/>
        <v>3</v>
      </c>
    </row>
    <row r="69" spans="1:20" s="49" customFormat="1" ht="15.75" customHeight="1">
      <c r="A69" s="88">
        <v>54</v>
      </c>
      <c r="B69" s="89"/>
      <c r="C69" s="85"/>
      <c r="D69" s="89"/>
      <c r="E69" s="89"/>
      <c r="F69" s="90"/>
      <c r="G69" s="91"/>
      <c r="H69" s="71">
        <f t="shared" si="7"/>
      </c>
      <c r="I69" s="72">
        <f t="shared" si="7"/>
      </c>
      <c r="J69" s="72">
        <f t="shared" si="7"/>
      </c>
      <c r="K69" s="69"/>
      <c r="L69" s="69"/>
      <c r="M69" s="72"/>
      <c r="N69" s="73"/>
      <c r="O69" s="128">
        <f>IF(B69="","",IF(ISERROR(VLOOKUP(C69,CISELNIK_KAT!$B$7:$H$54,3+$O$7,0))=TRUE,"KAT.!!!",IF(PŘIHLÁŠKA!T69=3,VLOOKUP(C69,CISELNIK_KAT!$B$7:$H$54,3+$O$7,0),VLOOKUP(C69,CISELNIK_KAT!$B$7:$H$54,2+$O$7,0)*PŘIHLÁŠKA!T69)))</f>
      </c>
      <c r="P69" s="129">
        <f t="shared" si="2"/>
      </c>
      <c r="Q69" s="129">
        <f t="shared" si="3"/>
      </c>
      <c r="R69" s="129">
        <f t="shared" si="4"/>
      </c>
      <c r="S69" s="130">
        <f t="shared" si="5"/>
      </c>
      <c r="T69" s="48">
        <f t="shared" si="1"/>
        <v>3</v>
      </c>
    </row>
    <row r="70" spans="1:20" s="49" customFormat="1" ht="15.75" customHeight="1">
      <c r="A70" s="88">
        <v>55</v>
      </c>
      <c r="B70" s="89"/>
      <c r="C70" s="85"/>
      <c r="D70" s="89"/>
      <c r="E70" s="89"/>
      <c r="F70" s="90"/>
      <c r="G70" s="91"/>
      <c r="H70" s="71">
        <f t="shared" si="7"/>
      </c>
      <c r="I70" s="72">
        <f t="shared" si="7"/>
      </c>
      <c r="J70" s="72">
        <f t="shared" si="7"/>
      </c>
      <c r="K70" s="69"/>
      <c r="L70" s="69"/>
      <c r="M70" s="72"/>
      <c r="N70" s="73"/>
      <c r="O70" s="128">
        <f>IF(B70="","",IF(ISERROR(VLOOKUP(C70,CISELNIK_KAT!$B$7:$H$54,3+$O$7,0))=TRUE,"KAT.!!!",IF(PŘIHLÁŠKA!T70=3,VLOOKUP(C70,CISELNIK_KAT!$B$7:$H$54,3+$O$7,0),VLOOKUP(C70,CISELNIK_KAT!$B$7:$H$54,2+$O$7,0)*PŘIHLÁŠKA!T70)))</f>
      </c>
      <c r="P70" s="129">
        <f t="shared" si="2"/>
      </c>
      <c r="Q70" s="129">
        <f t="shared" si="3"/>
      </c>
      <c r="R70" s="129">
        <f t="shared" si="4"/>
      </c>
      <c r="S70" s="130">
        <f t="shared" si="5"/>
      </c>
      <c r="T70" s="48">
        <f t="shared" si="1"/>
        <v>3</v>
      </c>
    </row>
    <row r="71" spans="1:20" s="49" customFormat="1" ht="15.75" customHeight="1">
      <c r="A71" s="88">
        <v>56</v>
      </c>
      <c r="B71" s="89"/>
      <c r="C71" s="85"/>
      <c r="D71" s="89"/>
      <c r="E71" s="89"/>
      <c r="F71" s="90"/>
      <c r="G71" s="91"/>
      <c r="H71" s="71">
        <f t="shared" si="7"/>
      </c>
      <c r="I71" s="72">
        <f t="shared" si="7"/>
      </c>
      <c r="J71" s="72">
        <f t="shared" si="7"/>
      </c>
      <c r="K71" s="69"/>
      <c r="L71" s="69"/>
      <c r="M71" s="72"/>
      <c r="N71" s="73"/>
      <c r="O71" s="128">
        <f>IF(B71="","",IF(ISERROR(VLOOKUP(C71,CISELNIK_KAT!$B$7:$H$54,3+$O$7,0))=TRUE,"KAT.!!!",IF(PŘIHLÁŠKA!T71=3,VLOOKUP(C71,CISELNIK_KAT!$B$7:$H$54,3+$O$7,0),VLOOKUP(C71,CISELNIK_KAT!$B$7:$H$54,2+$O$7,0)*PŘIHLÁŠKA!T71)))</f>
      </c>
      <c r="P71" s="129">
        <f t="shared" si="2"/>
      </c>
      <c r="Q71" s="129">
        <f t="shared" si="3"/>
      </c>
      <c r="R71" s="129">
        <f t="shared" si="4"/>
      </c>
      <c r="S71" s="130">
        <f t="shared" si="5"/>
      </c>
      <c r="T71" s="48">
        <f t="shared" si="1"/>
        <v>3</v>
      </c>
    </row>
    <row r="72" spans="1:20" s="49" customFormat="1" ht="15.75" customHeight="1">
      <c r="A72" s="88">
        <v>57</v>
      </c>
      <c r="B72" s="89"/>
      <c r="C72" s="85"/>
      <c r="D72" s="89"/>
      <c r="E72" s="89"/>
      <c r="F72" s="90"/>
      <c r="G72" s="91"/>
      <c r="H72" s="71">
        <f t="shared" si="7"/>
      </c>
      <c r="I72" s="72">
        <f t="shared" si="7"/>
      </c>
      <c r="J72" s="72">
        <f t="shared" si="7"/>
      </c>
      <c r="K72" s="69"/>
      <c r="L72" s="69"/>
      <c r="M72" s="72"/>
      <c r="N72" s="73"/>
      <c r="O72" s="128">
        <f>IF(B72="","",IF(ISERROR(VLOOKUP(C72,CISELNIK_KAT!$B$7:$H$54,3+$O$7,0))=TRUE,"KAT.!!!",IF(PŘIHLÁŠKA!T72=3,VLOOKUP(C72,CISELNIK_KAT!$B$7:$H$54,3+$O$7,0),VLOOKUP(C72,CISELNIK_KAT!$B$7:$H$54,2+$O$7,0)*PŘIHLÁŠKA!T72)))</f>
      </c>
      <c r="P72" s="129">
        <f t="shared" si="2"/>
      </c>
      <c r="Q72" s="129">
        <f t="shared" si="3"/>
      </c>
      <c r="R72" s="129">
        <f t="shared" si="4"/>
      </c>
      <c r="S72" s="130">
        <f t="shared" si="5"/>
      </c>
      <c r="T72" s="48">
        <f t="shared" si="1"/>
        <v>3</v>
      </c>
    </row>
    <row r="73" spans="1:20" s="49" customFormat="1" ht="15.75" customHeight="1">
      <c r="A73" s="88">
        <v>58</v>
      </c>
      <c r="B73" s="89"/>
      <c r="C73" s="85"/>
      <c r="D73" s="89"/>
      <c r="E73" s="89"/>
      <c r="F73" s="90"/>
      <c r="G73" s="91"/>
      <c r="H73" s="71">
        <f t="shared" si="7"/>
      </c>
      <c r="I73" s="72">
        <f t="shared" si="7"/>
      </c>
      <c r="J73" s="72">
        <f t="shared" si="7"/>
      </c>
      <c r="K73" s="69"/>
      <c r="L73" s="69"/>
      <c r="M73" s="72"/>
      <c r="N73" s="73"/>
      <c r="O73" s="128">
        <f>IF(B73="","",IF(ISERROR(VLOOKUP(C73,CISELNIK_KAT!$B$7:$H$54,3+$O$7,0))=TRUE,"KAT.!!!",IF(PŘIHLÁŠKA!T73=3,VLOOKUP(C73,CISELNIK_KAT!$B$7:$H$54,3+$O$7,0),VLOOKUP(C73,CISELNIK_KAT!$B$7:$H$54,2+$O$7,0)*PŘIHLÁŠKA!T73)))</f>
      </c>
      <c r="P73" s="129">
        <f t="shared" si="2"/>
      </c>
      <c r="Q73" s="129">
        <f t="shared" si="3"/>
      </c>
      <c r="R73" s="129">
        <f t="shared" si="4"/>
      </c>
      <c r="S73" s="130">
        <f t="shared" si="5"/>
      </c>
      <c r="T73" s="48">
        <f t="shared" si="1"/>
        <v>3</v>
      </c>
    </row>
    <row r="74" spans="1:20" s="49" customFormat="1" ht="15.75" customHeight="1">
      <c r="A74" s="88">
        <v>59</v>
      </c>
      <c r="B74" s="89"/>
      <c r="C74" s="85"/>
      <c r="D74" s="89"/>
      <c r="E74" s="89"/>
      <c r="F74" s="90"/>
      <c r="G74" s="91"/>
      <c r="H74" s="71">
        <f t="shared" si="7"/>
      </c>
      <c r="I74" s="72">
        <f t="shared" si="7"/>
      </c>
      <c r="J74" s="72">
        <f t="shared" si="7"/>
      </c>
      <c r="K74" s="69"/>
      <c r="L74" s="69"/>
      <c r="M74" s="72"/>
      <c r="N74" s="73"/>
      <c r="O74" s="128">
        <f>IF(B74="","",IF(ISERROR(VLOOKUP(C74,CISELNIK_KAT!$B$7:$H$54,3+$O$7,0))=TRUE,"KAT.!!!",IF(PŘIHLÁŠKA!T74=3,VLOOKUP(C74,CISELNIK_KAT!$B$7:$H$54,3+$O$7,0),VLOOKUP(C74,CISELNIK_KAT!$B$7:$H$54,2+$O$7,0)*PŘIHLÁŠKA!T74)))</f>
      </c>
      <c r="P74" s="129">
        <f t="shared" si="2"/>
      </c>
      <c r="Q74" s="129">
        <f t="shared" si="3"/>
      </c>
      <c r="R74" s="129">
        <f t="shared" si="4"/>
      </c>
      <c r="S74" s="130">
        <f t="shared" si="5"/>
      </c>
      <c r="T74" s="48">
        <f t="shared" si="1"/>
        <v>3</v>
      </c>
    </row>
    <row r="75" spans="1:20" s="49" customFormat="1" ht="15.75" customHeight="1">
      <c r="A75" s="88">
        <v>60</v>
      </c>
      <c r="B75" s="89"/>
      <c r="C75" s="85"/>
      <c r="D75" s="89"/>
      <c r="E75" s="89"/>
      <c r="F75" s="90"/>
      <c r="G75" s="91"/>
      <c r="H75" s="71">
        <f t="shared" si="7"/>
      </c>
      <c r="I75" s="72">
        <f t="shared" si="7"/>
      </c>
      <c r="J75" s="72">
        <f t="shared" si="7"/>
      </c>
      <c r="K75" s="69"/>
      <c r="L75" s="69"/>
      <c r="M75" s="72"/>
      <c r="N75" s="73"/>
      <c r="O75" s="128">
        <f>IF(B75="","",IF(ISERROR(VLOOKUP(C75,CISELNIK_KAT!$B$7:$H$54,3+$O$7,0))=TRUE,"KAT.!!!",IF(PŘIHLÁŠKA!T75=3,VLOOKUP(C75,CISELNIK_KAT!$B$7:$H$54,3+$O$7,0),VLOOKUP(C75,CISELNIK_KAT!$B$7:$H$54,2+$O$7,0)*PŘIHLÁŠKA!T75)))</f>
      </c>
      <c r="P75" s="129">
        <f t="shared" si="2"/>
      </c>
      <c r="Q75" s="129">
        <f t="shared" si="3"/>
      </c>
      <c r="R75" s="129">
        <f t="shared" si="4"/>
      </c>
      <c r="S75" s="130">
        <f t="shared" si="5"/>
      </c>
      <c r="T75" s="48">
        <f t="shared" si="1"/>
        <v>3</v>
      </c>
    </row>
    <row r="76" spans="1:20" s="49" customFormat="1" ht="15.75" customHeight="1">
      <c r="A76" s="88">
        <v>61</v>
      </c>
      <c r="B76" s="89"/>
      <c r="C76" s="85"/>
      <c r="D76" s="89"/>
      <c r="E76" s="89"/>
      <c r="F76" s="90"/>
      <c r="G76" s="91"/>
      <c r="H76" s="71">
        <f t="shared" si="7"/>
      </c>
      <c r="I76" s="72">
        <f t="shared" si="7"/>
      </c>
      <c r="J76" s="72">
        <f t="shared" si="7"/>
      </c>
      <c r="K76" s="69"/>
      <c r="L76" s="69"/>
      <c r="M76" s="72"/>
      <c r="N76" s="73"/>
      <c r="O76" s="128">
        <f>IF(B76="","",IF(ISERROR(VLOOKUP(C76,CISELNIK_KAT!$B$7:$H$54,3+$O$7,0))=TRUE,"KAT.!!!",IF(PŘIHLÁŠKA!T76=3,VLOOKUP(C76,CISELNIK_KAT!$B$7:$H$54,3+$O$7,0),VLOOKUP(C76,CISELNIK_KAT!$B$7:$H$54,2+$O$7,0)*PŘIHLÁŠKA!T76)))</f>
      </c>
      <c r="P76" s="129">
        <f t="shared" si="2"/>
      </c>
      <c r="Q76" s="129">
        <f t="shared" si="3"/>
      </c>
      <c r="R76" s="129">
        <f t="shared" si="4"/>
      </c>
      <c r="S76" s="130">
        <f t="shared" si="5"/>
      </c>
      <c r="T76" s="48">
        <f t="shared" si="1"/>
        <v>3</v>
      </c>
    </row>
    <row r="77" spans="1:20" s="49" customFormat="1" ht="15.75" customHeight="1">
      <c r="A77" s="88">
        <v>62</v>
      </c>
      <c r="B77" s="89"/>
      <c r="C77" s="85"/>
      <c r="D77" s="89"/>
      <c r="E77" s="89"/>
      <c r="F77" s="90"/>
      <c r="G77" s="91"/>
      <c r="H77" s="71">
        <f t="shared" si="7"/>
      </c>
      <c r="I77" s="72">
        <f t="shared" si="7"/>
      </c>
      <c r="J77" s="72">
        <f t="shared" si="7"/>
      </c>
      <c r="K77" s="69"/>
      <c r="L77" s="69"/>
      <c r="M77" s="72"/>
      <c r="N77" s="73"/>
      <c r="O77" s="128">
        <f>IF(B77="","",IF(ISERROR(VLOOKUP(C77,CISELNIK_KAT!$B$7:$H$54,3+$O$7,0))=TRUE,"KAT.!!!",IF(PŘIHLÁŠKA!T77=3,VLOOKUP(C77,CISELNIK_KAT!$B$7:$H$54,3+$O$7,0),VLOOKUP(C77,CISELNIK_KAT!$B$7:$H$54,2+$O$7,0)*PŘIHLÁŠKA!T77)))</f>
      </c>
      <c r="P77" s="129">
        <f t="shared" si="2"/>
      </c>
      <c r="Q77" s="129">
        <f t="shared" si="3"/>
      </c>
      <c r="R77" s="129">
        <f t="shared" si="4"/>
      </c>
      <c r="S77" s="130">
        <f t="shared" si="5"/>
      </c>
      <c r="T77" s="48">
        <f t="shared" si="1"/>
        <v>3</v>
      </c>
    </row>
    <row r="78" spans="1:20" s="49" customFormat="1" ht="15.75" customHeight="1">
      <c r="A78" s="88">
        <v>63</v>
      </c>
      <c r="B78" s="89"/>
      <c r="C78" s="85"/>
      <c r="D78" s="89"/>
      <c r="E78" s="89"/>
      <c r="F78" s="90"/>
      <c r="G78" s="91"/>
      <c r="H78" s="71">
        <f t="shared" si="7"/>
      </c>
      <c r="I78" s="72">
        <f t="shared" si="7"/>
      </c>
      <c r="J78" s="72">
        <f t="shared" si="7"/>
      </c>
      <c r="K78" s="69"/>
      <c r="L78" s="69"/>
      <c r="M78" s="72"/>
      <c r="N78" s="73"/>
      <c r="O78" s="128">
        <f>IF(B78="","",IF(ISERROR(VLOOKUP(C78,CISELNIK_KAT!$B$7:$H$54,3+$O$7,0))=TRUE,"KAT.!!!",IF(PŘIHLÁŠKA!T78=3,VLOOKUP(C78,CISELNIK_KAT!$B$7:$H$54,3+$O$7,0),VLOOKUP(C78,CISELNIK_KAT!$B$7:$H$54,2+$O$7,0)*PŘIHLÁŠKA!T78)))</f>
      </c>
      <c r="P78" s="129">
        <f t="shared" si="2"/>
      </c>
      <c r="Q78" s="129">
        <f t="shared" si="3"/>
      </c>
      <c r="R78" s="129">
        <f t="shared" si="4"/>
      </c>
      <c r="S78" s="130">
        <f t="shared" si="5"/>
      </c>
      <c r="T78" s="48">
        <f t="shared" si="1"/>
        <v>3</v>
      </c>
    </row>
    <row r="79" spans="1:20" s="49" customFormat="1" ht="15.75" customHeight="1">
      <c r="A79" s="88">
        <v>64</v>
      </c>
      <c r="B79" s="89"/>
      <c r="C79" s="85"/>
      <c r="D79" s="89"/>
      <c r="E79" s="89"/>
      <c r="F79" s="90"/>
      <c r="G79" s="91"/>
      <c r="H79" s="71">
        <f t="shared" si="7"/>
      </c>
      <c r="I79" s="72">
        <f t="shared" si="7"/>
      </c>
      <c r="J79" s="72">
        <f t="shared" si="7"/>
      </c>
      <c r="K79" s="69"/>
      <c r="L79" s="69"/>
      <c r="M79" s="72"/>
      <c r="N79" s="73"/>
      <c r="O79" s="128">
        <f>IF(B79="","",IF(ISERROR(VLOOKUP(C79,CISELNIK_KAT!$B$7:$H$54,3+$O$7,0))=TRUE,"KAT.!!!",IF(PŘIHLÁŠKA!T79=3,VLOOKUP(C79,CISELNIK_KAT!$B$7:$H$54,3+$O$7,0),VLOOKUP(C79,CISELNIK_KAT!$B$7:$H$54,2+$O$7,0)*PŘIHLÁŠKA!T79)))</f>
      </c>
      <c r="P79" s="129">
        <f t="shared" si="2"/>
      </c>
      <c r="Q79" s="129">
        <f t="shared" si="3"/>
      </c>
      <c r="R79" s="129">
        <f t="shared" si="4"/>
      </c>
      <c r="S79" s="130">
        <f t="shared" si="5"/>
      </c>
      <c r="T79" s="48">
        <f t="shared" si="1"/>
        <v>3</v>
      </c>
    </row>
    <row r="80" spans="1:20" s="49" customFormat="1" ht="15.75" customHeight="1">
      <c r="A80" s="88">
        <v>65</v>
      </c>
      <c r="B80" s="89"/>
      <c r="C80" s="85"/>
      <c r="D80" s="89"/>
      <c r="E80" s="89"/>
      <c r="F80" s="90"/>
      <c r="G80" s="91"/>
      <c r="H80" s="71">
        <f t="shared" si="7"/>
      </c>
      <c r="I80" s="72">
        <f t="shared" si="7"/>
      </c>
      <c r="J80" s="72">
        <f t="shared" si="7"/>
      </c>
      <c r="K80" s="69"/>
      <c r="L80" s="69"/>
      <c r="M80" s="72"/>
      <c r="N80" s="73"/>
      <c r="O80" s="128">
        <f>IF(B80="","",IF(ISERROR(VLOOKUP(C80,CISELNIK_KAT!$B$7:$H$54,3+$O$7,0))=TRUE,"KAT.!!!",IF(PŘIHLÁŠKA!T80=3,VLOOKUP(C80,CISELNIK_KAT!$B$7:$H$54,3+$O$7,0),VLOOKUP(C80,CISELNIK_KAT!$B$7:$H$54,2+$O$7,0)*PŘIHLÁŠKA!T80)))</f>
      </c>
      <c r="P80" s="129">
        <f t="shared" si="2"/>
      </c>
      <c r="Q80" s="129">
        <f t="shared" si="3"/>
      </c>
      <c r="R80" s="129">
        <f t="shared" si="4"/>
      </c>
      <c r="S80" s="130">
        <f t="shared" si="5"/>
      </c>
      <c r="T80" s="48">
        <f t="shared" si="1"/>
        <v>3</v>
      </c>
    </row>
    <row r="81" spans="1:19" ht="12.75">
      <c r="A81" s="83"/>
      <c r="B81" s="83"/>
      <c r="C81" s="83"/>
      <c r="D81" s="83"/>
      <c r="E81" s="83"/>
      <c r="F81" s="83"/>
      <c r="G81" s="83"/>
      <c r="O81" s="131"/>
      <c r="P81" s="131"/>
      <c r="Q81" s="131"/>
      <c r="R81" s="131"/>
      <c r="S81" s="131"/>
    </row>
    <row r="82" spans="1:19" ht="12.75">
      <c r="A82" s="83"/>
      <c r="B82" s="83"/>
      <c r="C82" s="83"/>
      <c r="D82" s="83"/>
      <c r="E82" s="83"/>
      <c r="F82" s="83"/>
      <c r="G82" s="83"/>
      <c r="O82" s="131"/>
      <c r="P82" s="131"/>
      <c r="Q82" s="131"/>
      <c r="R82" s="131"/>
      <c r="S82" s="131"/>
    </row>
    <row r="83" spans="1:19" ht="12.75">
      <c r="A83" s="83"/>
      <c r="B83" s="83"/>
      <c r="C83" s="83"/>
      <c r="D83" s="83"/>
      <c r="E83" s="83"/>
      <c r="F83" s="83"/>
      <c r="G83" s="83"/>
      <c r="O83" s="131"/>
      <c r="P83" s="131"/>
      <c r="Q83" s="131"/>
      <c r="R83" s="131"/>
      <c r="S83" s="131"/>
    </row>
    <row r="84" spans="1:19" ht="12.75">
      <c r="A84" s="83"/>
      <c r="B84" s="83"/>
      <c r="C84" s="83"/>
      <c r="D84" s="83"/>
      <c r="E84" s="83"/>
      <c r="F84" s="83"/>
      <c r="G84" s="83"/>
      <c r="O84" s="131"/>
      <c r="P84" s="131"/>
      <c r="Q84" s="131"/>
      <c r="R84" s="131"/>
      <c r="S84" s="131"/>
    </row>
    <row r="85" spans="1:19" ht="12.75">
      <c r="A85" s="83"/>
      <c r="B85" s="83"/>
      <c r="C85" s="83"/>
      <c r="D85" s="83"/>
      <c r="E85" s="83"/>
      <c r="F85" s="83"/>
      <c r="G85" s="83"/>
      <c r="O85" s="131"/>
      <c r="P85" s="131"/>
      <c r="Q85" s="131"/>
      <c r="R85" s="131"/>
      <c r="S85" s="131"/>
    </row>
    <row r="86" spans="1:19" ht="12.75">
      <c r="A86" s="83"/>
      <c r="B86" s="83"/>
      <c r="C86" s="83"/>
      <c r="D86" s="83"/>
      <c r="E86" s="83"/>
      <c r="F86" s="83"/>
      <c r="G86" s="83"/>
      <c r="O86" s="131"/>
      <c r="P86" s="131"/>
      <c r="Q86" s="131"/>
      <c r="R86" s="131"/>
      <c r="S86" s="131"/>
    </row>
    <row r="87" spans="1:19" ht="12.75">
      <c r="A87" s="83"/>
      <c r="B87" s="83"/>
      <c r="C87" s="83"/>
      <c r="D87" s="83"/>
      <c r="E87" s="83"/>
      <c r="F87" s="83"/>
      <c r="G87" s="83"/>
      <c r="O87" s="131"/>
      <c r="P87" s="131"/>
      <c r="Q87" s="131"/>
      <c r="R87" s="131"/>
      <c r="S87" s="131"/>
    </row>
    <row r="88" spans="1:19" ht="12.75">
      <c r="A88" s="83"/>
      <c r="B88" s="83"/>
      <c r="C88" s="83"/>
      <c r="D88" s="83"/>
      <c r="E88" s="83"/>
      <c r="F88" s="83"/>
      <c r="G88" s="83"/>
      <c r="O88" s="131"/>
      <c r="P88" s="131"/>
      <c r="Q88" s="131"/>
      <c r="R88" s="131"/>
      <c r="S88" s="131"/>
    </row>
    <row r="89" spans="1:19" ht="12.75">
      <c r="A89" s="83"/>
      <c r="B89" s="83"/>
      <c r="C89" s="83"/>
      <c r="D89" s="83"/>
      <c r="E89" s="83"/>
      <c r="F89" s="83"/>
      <c r="G89" s="83"/>
      <c r="O89" s="131"/>
      <c r="P89" s="131"/>
      <c r="Q89" s="131"/>
      <c r="R89" s="131"/>
      <c r="S89" s="131"/>
    </row>
    <row r="90" spans="1:19" ht="12.75">
      <c r="A90" s="83"/>
      <c r="B90" s="83"/>
      <c r="C90" s="83"/>
      <c r="D90" s="83"/>
      <c r="E90" s="83"/>
      <c r="F90" s="83"/>
      <c r="G90" s="83"/>
      <c r="O90" s="131"/>
      <c r="P90" s="131"/>
      <c r="Q90" s="131"/>
      <c r="R90" s="131"/>
      <c r="S90" s="131"/>
    </row>
    <row r="91" spans="1:19" ht="12.75">
      <c r="A91" s="83"/>
      <c r="B91" s="83"/>
      <c r="C91" s="83"/>
      <c r="D91" s="83"/>
      <c r="E91" s="83"/>
      <c r="F91" s="83"/>
      <c r="G91" s="83"/>
      <c r="O91" s="131"/>
      <c r="P91" s="131"/>
      <c r="Q91" s="131"/>
      <c r="R91" s="131"/>
      <c r="S91" s="131"/>
    </row>
    <row r="92" spans="1:19" ht="12.75">
      <c r="A92" s="83"/>
      <c r="B92" s="83"/>
      <c r="C92" s="83"/>
      <c r="D92" s="83"/>
      <c r="E92" s="83"/>
      <c r="F92" s="83"/>
      <c r="G92" s="83"/>
      <c r="O92" s="131"/>
      <c r="P92" s="131"/>
      <c r="Q92" s="131"/>
      <c r="R92" s="131"/>
      <c r="S92" s="131"/>
    </row>
    <row r="93" spans="1:19" ht="12.75">
      <c r="A93" s="83"/>
      <c r="B93" s="83"/>
      <c r="C93" s="83"/>
      <c r="D93" s="83"/>
      <c r="E93" s="83"/>
      <c r="F93" s="83"/>
      <c r="G93" s="83"/>
      <c r="O93" s="131"/>
      <c r="P93" s="131"/>
      <c r="Q93" s="131"/>
      <c r="R93" s="131"/>
      <c r="S93" s="131"/>
    </row>
    <row r="94" spans="1:19" ht="12.75">
      <c r="A94" s="83"/>
      <c r="B94" s="83"/>
      <c r="C94" s="83"/>
      <c r="D94" s="83"/>
      <c r="E94" s="83"/>
      <c r="F94" s="83"/>
      <c r="G94" s="83"/>
      <c r="O94" s="131"/>
      <c r="P94" s="131"/>
      <c r="Q94" s="131"/>
      <c r="R94" s="131"/>
      <c r="S94" s="131"/>
    </row>
    <row r="95" spans="1:19" ht="12.75">
      <c r="A95" s="83"/>
      <c r="B95" s="83"/>
      <c r="C95" s="83"/>
      <c r="D95" s="83"/>
      <c r="E95" s="83"/>
      <c r="F95" s="83"/>
      <c r="G95" s="83"/>
      <c r="O95" s="131"/>
      <c r="P95" s="131"/>
      <c r="Q95" s="131"/>
      <c r="R95" s="131"/>
      <c r="S95" s="131"/>
    </row>
    <row r="96" spans="1:19" ht="12.75">
      <c r="A96" s="83"/>
      <c r="B96" s="83"/>
      <c r="C96" s="83"/>
      <c r="D96" s="83"/>
      <c r="E96" s="83"/>
      <c r="F96" s="83"/>
      <c r="G96" s="83"/>
      <c r="O96" s="131"/>
      <c r="P96" s="131"/>
      <c r="Q96" s="131"/>
      <c r="R96" s="131"/>
      <c r="S96" s="131"/>
    </row>
    <row r="97" spans="1:19" ht="12.75">
      <c r="A97" s="83"/>
      <c r="B97" s="83"/>
      <c r="C97" s="83"/>
      <c r="D97" s="83"/>
      <c r="E97" s="83"/>
      <c r="F97" s="83"/>
      <c r="G97" s="83"/>
      <c r="O97" s="131"/>
      <c r="P97" s="131"/>
      <c r="Q97" s="131"/>
      <c r="R97" s="131"/>
      <c r="S97" s="131"/>
    </row>
    <row r="98" spans="1:19" ht="12.75">
      <c r="A98" s="83"/>
      <c r="B98" s="83"/>
      <c r="C98" s="83"/>
      <c r="D98" s="83"/>
      <c r="E98" s="83"/>
      <c r="F98" s="83"/>
      <c r="G98" s="83"/>
      <c r="O98" s="131"/>
      <c r="P98" s="131"/>
      <c r="Q98" s="131"/>
      <c r="R98" s="131"/>
      <c r="S98" s="131"/>
    </row>
    <row r="99" spans="1:19" ht="12.75">
      <c r="A99" s="83"/>
      <c r="B99" s="83"/>
      <c r="C99" s="83"/>
      <c r="D99" s="83"/>
      <c r="E99" s="83"/>
      <c r="F99" s="83"/>
      <c r="G99" s="83"/>
      <c r="O99" s="131"/>
      <c r="P99" s="131"/>
      <c r="Q99" s="131"/>
      <c r="R99" s="131"/>
      <c r="S99" s="131"/>
    </row>
    <row r="100" spans="1:19" ht="12.75">
      <c r="A100" s="83"/>
      <c r="B100" s="83"/>
      <c r="C100" s="83"/>
      <c r="D100" s="83"/>
      <c r="E100" s="83"/>
      <c r="F100" s="83"/>
      <c r="G100" s="83"/>
      <c r="O100" s="131"/>
      <c r="P100" s="131"/>
      <c r="Q100" s="131"/>
      <c r="R100" s="131"/>
      <c r="S100" s="131"/>
    </row>
    <row r="101" spans="1:19" ht="12.75">
      <c r="A101" s="83"/>
      <c r="B101" s="83"/>
      <c r="C101" s="83"/>
      <c r="D101" s="83"/>
      <c r="E101" s="83"/>
      <c r="F101" s="83"/>
      <c r="G101" s="83"/>
      <c r="O101" s="131"/>
      <c r="P101" s="131"/>
      <c r="Q101" s="131"/>
      <c r="R101" s="131"/>
      <c r="S101" s="131"/>
    </row>
    <row r="102" spans="1:19" ht="12.75">
      <c r="A102" s="83"/>
      <c r="B102" s="83"/>
      <c r="C102" s="83"/>
      <c r="D102" s="83"/>
      <c r="E102" s="83"/>
      <c r="F102" s="83"/>
      <c r="G102" s="83"/>
      <c r="O102" s="131"/>
      <c r="P102" s="131"/>
      <c r="Q102" s="131"/>
      <c r="R102" s="131"/>
      <c r="S102" s="131"/>
    </row>
    <row r="103" spans="1:19" ht="12.75">
      <c r="A103" s="83"/>
      <c r="B103" s="83"/>
      <c r="C103" s="83"/>
      <c r="D103" s="83"/>
      <c r="E103" s="83"/>
      <c r="F103" s="83"/>
      <c r="G103" s="83"/>
      <c r="O103" s="131"/>
      <c r="P103" s="131"/>
      <c r="Q103" s="131"/>
      <c r="R103" s="131"/>
      <c r="S103" s="131"/>
    </row>
    <row r="104" spans="1:19" ht="12.75">
      <c r="A104" s="83"/>
      <c r="B104" s="83"/>
      <c r="C104" s="83"/>
      <c r="D104" s="83"/>
      <c r="E104" s="83"/>
      <c r="F104" s="83"/>
      <c r="G104" s="83"/>
      <c r="O104" s="131"/>
      <c r="P104" s="131"/>
      <c r="Q104" s="131"/>
      <c r="R104" s="131"/>
      <c r="S104" s="131"/>
    </row>
    <row r="105" spans="1:19" ht="12.75">
      <c r="A105" s="83"/>
      <c r="B105" s="83"/>
      <c r="C105" s="83"/>
      <c r="D105" s="83"/>
      <c r="E105" s="83"/>
      <c r="F105" s="83"/>
      <c r="G105" s="83"/>
      <c r="O105" s="131"/>
      <c r="P105" s="131"/>
      <c r="Q105" s="131"/>
      <c r="R105" s="131"/>
      <c r="S105" s="131"/>
    </row>
    <row r="106" spans="1:19" ht="12.75">
      <c r="A106" s="83"/>
      <c r="B106" s="83"/>
      <c r="C106" s="83"/>
      <c r="D106" s="83"/>
      <c r="E106" s="83"/>
      <c r="F106" s="83"/>
      <c r="G106" s="83"/>
      <c r="O106" s="131"/>
      <c r="P106" s="131"/>
      <c r="Q106" s="131"/>
      <c r="R106" s="131"/>
      <c r="S106" s="131"/>
    </row>
    <row r="107" spans="1:19" ht="12.75">
      <c r="A107" s="83"/>
      <c r="B107" s="83"/>
      <c r="C107" s="83"/>
      <c r="D107" s="83"/>
      <c r="E107" s="83"/>
      <c r="F107" s="83"/>
      <c r="G107" s="83"/>
      <c r="O107" s="131"/>
      <c r="P107" s="131"/>
      <c r="Q107" s="131"/>
      <c r="R107" s="131"/>
      <c r="S107" s="131"/>
    </row>
    <row r="108" spans="1:19" ht="12.75">
      <c r="A108" s="83"/>
      <c r="B108" s="83"/>
      <c r="C108" s="83"/>
      <c r="D108" s="83"/>
      <c r="E108" s="83"/>
      <c r="F108" s="83"/>
      <c r="G108" s="83"/>
      <c r="O108" s="131"/>
      <c r="P108" s="131"/>
      <c r="Q108" s="131"/>
      <c r="R108" s="131"/>
      <c r="S108" s="131"/>
    </row>
    <row r="109" spans="1:19" ht="12.75">
      <c r="A109" s="83"/>
      <c r="B109" s="83"/>
      <c r="C109" s="83"/>
      <c r="D109" s="83"/>
      <c r="E109" s="83"/>
      <c r="F109" s="83"/>
      <c r="G109" s="83"/>
      <c r="O109" s="131"/>
      <c r="P109" s="131"/>
      <c r="Q109" s="131"/>
      <c r="R109" s="131"/>
      <c r="S109" s="131"/>
    </row>
    <row r="110" spans="1:19" ht="12.75">
      <c r="A110" s="83"/>
      <c r="B110" s="83"/>
      <c r="C110" s="83"/>
      <c r="D110" s="83"/>
      <c r="E110" s="83"/>
      <c r="F110" s="83"/>
      <c r="G110" s="83"/>
      <c r="O110" s="131"/>
      <c r="P110" s="131"/>
      <c r="Q110" s="131"/>
      <c r="R110" s="131"/>
      <c r="S110" s="131"/>
    </row>
    <row r="111" spans="1:19" ht="12.75">
      <c r="A111" s="83"/>
      <c r="B111" s="83"/>
      <c r="C111" s="83"/>
      <c r="D111" s="83"/>
      <c r="E111" s="83"/>
      <c r="F111" s="83"/>
      <c r="G111" s="83"/>
      <c r="O111" s="131"/>
      <c r="P111" s="131"/>
      <c r="Q111" s="131"/>
      <c r="R111" s="131"/>
      <c r="S111" s="131"/>
    </row>
    <row r="112" spans="1:19" ht="12.75">
      <c r="A112" s="83"/>
      <c r="B112" s="83"/>
      <c r="C112" s="83"/>
      <c r="D112" s="83"/>
      <c r="E112" s="83"/>
      <c r="F112" s="83"/>
      <c r="G112" s="83"/>
      <c r="O112" s="131"/>
      <c r="P112" s="131"/>
      <c r="Q112" s="131"/>
      <c r="R112" s="131"/>
      <c r="S112" s="131"/>
    </row>
    <row r="113" spans="1:19" ht="12.75">
      <c r="A113" s="83"/>
      <c r="B113" s="83"/>
      <c r="C113" s="83"/>
      <c r="D113" s="83"/>
      <c r="E113" s="83"/>
      <c r="F113" s="83"/>
      <c r="G113" s="83"/>
      <c r="O113" s="131"/>
      <c r="P113" s="131"/>
      <c r="Q113" s="131"/>
      <c r="R113" s="131"/>
      <c r="S113" s="131"/>
    </row>
    <row r="114" spans="1:19" ht="12.75">
      <c r="A114" s="83"/>
      <c r="B114" s="83"/>
      <c r="C114" s="83"/>
      <c r="D114" s="83"/>
      <c r="E114" s="83"/>
      <c r="F114" s="83"/>
      <c r="G114" s="83"/>
      <c r="O114" s="131"/>
      <c r="P114" s="131"/>
      <c r="Q114" s="131"/>
      <c r="R114" s="131"/>
      <c r="S114" s="131"/>
    </row>
    <row r="115" spans="1:19" ht="12.75">
      <c r="A115" s="83"/>
      <c r="B115" s="83"/>
      <c r="C115" s="83"/>
      <c r="D115" s="83"/>
      <c r="E115" s="83"/>
      <c r="F115" s="83"/>
      <c r="G115" s="83"/>
      <c r="O115" s="131"/>
      <c r="P115" s="131"/>
      <c r="Q115" s="131"/>
      <c r="R115" s="131"/>
      <c r="S115" s="131"/>
    </row>
    <row r="116" spans="1:19" ht="12.75">
      <c r="A116" s="83"/>
      <c r="B116" s="83"/>
      <c r="C116" s="83"/>
      <c r="D116" s="83"/>
      <c r="E116" s="83"/>
      <c r="F116" s="83"/>
      <c r="G116" s="83"/>
      <c r="O116" s="131"/>
      <c r="P116" s="131"/>
      <c r="Q116" s="131"/>
      <c r="R116" s="131"/>
      <c r="S116" s="131"/>
    </row>
    <row r="117" spans="1:19" ht="12.75">
      <c r="A117" s="83"/>
      <c r="B117" s="83"/>
      <c r="C117" s="83"/>
      <c r="D117" s="83"/>
      <c r="E117" s="83"/>
      <c r="F117" s="83"/>
      <c r="G117" s="83"/>
      <c r="O117" s="131"/>
      <c r="P117" s="131"/>
      <c r="Q117" s="131"/>
      <c r="R117" s="131"/>
      <c r="S117" s="131"/>
    </row>
    <row r="118" spans="1:19" ht="12.75">
      <c r="A118" s="83"/>
      <c r="B118" s="83"/>
      <c r="C118" s="83"/>
      <c r="D118" s="83"/>
      <c r="E118" s="83"/>
      <c r="F118" s="83"/>
      <c r="G118" s="83"/>
      <c r="O118" s="131"/>
      <c r="P118" s="131"/>
      <c r="Q118" s="131"/>
      <c r="R118" s="131"/>
      <c r="S118" s="131"/>
    </row>
    <row r="119" spans="1:19" ht="12.75">
      <c r="A119" s="83"/>
      <c r="B119" s="83"/>
      <c r="C119" s="83"/>
      <c r="D119" s="83"/>
      <c r="E119" s="83"/>
      <c r="F119" s="83"/>
      <c r="G119" s="83"/>
      <c r="O119" s="131"/>
      <c r="P119" s="131"/>
      <c r="Q119" s="131"/>
      <c r="R119" s="131"/>
      <c r="S119" s="131"/>
    </row>
    <row r="120" spans="1:19" ht="12.75">
      <c r="A120" s="83"/>
      <c r="B120" s="83"/>
      <c r="C120" s="83"/>
      <c r="D120" s="83"/>
      <c r="E120" s="83"/>
      <c r="F120" s="83"/>
      <c r="G120" s="83"/>
      <c r="O120" s="131"/>
      <c r="P120" s="131"/>
      <c r="Q120" s="131"/>
      <c r="R120" s="131"/>
      <c r="S120" s="131"/>
    </row>
    <row r="121" spans="1:19" ht="12.75">
      <c r="A121" s="83"/>
      <c r="B121" s="83"/>
      <c r="C121" s="83"/>
      <c r="D121" s="83"/>
      <c r="E121" s="83"/>
      <c r="F121" s="83"/>
      <c r="G121" s="83"/>
      <c r="O121" s="131"/>
      <c r="P121" s="131"/>
      <c r="Q121" s="131"/>
      <c r="R121" s="131"/>
      <c r="S121" s="131"/>
    </row>
    <row r="122" spans="1:19" ht="12.75">
      <c r="A122" s="83"/>
      <c r="B122" s="83"/>
      <c r="C122" s="83"/>
      <c r="D122" s="83"/>
      <c r="E122" s="83"/>
      <c r="F122" s="83"/>
      <c r="G122" s="83"/>
      <c r="O122" s="131"/>
      <c r="P122" s="131"/>
      <c r="Q122" s="131"/>
      <c r="R122" s="131"/>
      <c r="S122" s="131"/>
    </row>
    <row r="123" spans="1:19" ht="12.75">
      <c r="A123" s="83"/>
      <c r="B123" s="83"/>
      <c r="C123" s="83"/>
      <c r="D123" s="83"/>
      <c r="E123" s="83"/>
      <c r="F123" s="83"/>
      <c r="G123" s="83"/>
      <c r="O123" s="131"/>
      <c r="P123" s="131"/>
      <c r="Q123" s="131"/>
      <c r="R123" s="131"/>
      <c r="S123" s="131"/>
    </row>
    <row r="124" spans="1:19" ht="12.75">
      <c r="A124" s="83"/>
      <c r="B124" s="83"/>
      <c r="C124" s="83"/>
      <c r="D124" s="83"/>
      <c r="E124" s="83"/>
      <c r="F124" s="83"/>
      <c r="G124" s="83"/>
      <c r="O124" s="131"/>
      <c r="P124" s="131"/>
      <c r="Q124" s="131"/>
      <c r="R124" s="131"/>
      <c r="S124" s="131"/>
    </row>
    <row r="125" spans="1:19" ht="12.75">
      <c r="A125" s="83"/>
      <c r="B125" s="83"/>
      <c r="C125" s="83"/>
      <c r="D125" s="83"/>
      <c r="E125" s="83"/>
      <c r="F125" s="83"/>
      <c r="G125" s="83"/>
      <c r="O125" s="131"/>
      <c r="P125" s="131"/>
      <c r="Q125" s="131"/>
      <c r="R125" s="131"/>
      <c r="S125" s="131"/>
    </row>
    <row r="126" spans="1:19" ht="12.75">
      <c r="A126" s="83"/>
      <c r="B126" s="83"/>
      <c r="C126" s="83"/>
      <c r="D126" s="83"/>
      <c r="E126" s="83"/>
      <c r="F126" s="83"/>
      <c r="G126" s="83"/>
      <c r="O126" s="131"/>
      <c r="P126" s="131"/>
      <c r="Q126" s="131"/>
      <c r="R126" s="131"/>
      <c r="S126" s="131"/>
    </row>
    <row r="127" spans="1:19" ht="12.75">
      <c r="A127" s="83"/>
      <c r="B127" s="83"/>
      <c r="C127" s="83"/>
      <c r="D127" s="83"/>
      <c r="E127" s="83"/>
      <c r="F127" s="83"/>
      <c r="G127" s="83"/>
      <c r="O127" s="131"/>
      <c r="P127" s="131"/>
      <c r="Q127" s="131"/>
      <c r="R127" s="131"/>
      <c r="S127" s="131"/>
    </row>
    <row r="128" spans="1:19" ht="12.75">
      <c r="A128" s="83"/>
      <c r="B128" s="83"/>
      <c r="C128" s="83"/>
      <c r="D128" s="83"/>
      <c r="E128" s="83"/>
      <c r="F128" s="83"/>
      <c r="G128" s="83"/>
      <c r="O128" s="131"/>
      <c r="P128" s="131"/>
      <c r="Q128" s="131"/>
      <c r="R128" s="131"/>
      <c r="S128" s="131"/>
    </row>
    <row r="129" spans="1:19" ht="12.75">
      <c r="A129" s="83"/>
      <c r="B129" s="83"/>
      <c r="C129" s="83"/>
      <c r="D129" s="83"/>
      <c r="E129" s="83"/>
      <c r="F129" s="83"/>
      <c r="G129" s="83"/>
      <c r="O129" s="131"/>
      <c r="P129" s="131"/>
      <c r="Q129" s="131"/>
      <c r="R129" s="131"/>
      <c r="S129" s="131"/>
    </row>
    <row r="130" spans="1:19" ht="12.75">
      <c r="A130" s="83"/>
      <c r="B130" s="83"/>
      <c r="C130" s="83"/>
      <c r="D130" s="83"/>
      <c r="E130" s="83"/>
      <c r="F130" s="83"/>
      <c r="G130" s="83"/>
      <c r="O130" s="131"/>
      <c r="P130" s="131"/>
      <c r="Q130" s="131"/>
      <c r="R130" s="131"/>
      <c r="S130" s="131"/>
    </row>
    <row r="131" spans="1:19" ht="12.75">
      <c r="A131" s="83"/>
      <c r="B131" s="83"/>
      <c r="C131" s="83"/>
      <c r="D131" s="83"/>
      <c r="E131" s="83"/>
      <c r="F131" s="83"/>
      <c r="G131" s="83"/>
      <c r="O131" s="131"/>
      <c r="P131" s="131"/>
      <c r="Q131" s="131"/>
      <c r="R131" s="131"/>
      <c r="S131" s="131"/>
    </row>
    <row r="132" spans="1:19" ht="12.75">
      <c r="A132" s="83"/>
      <c r="B132" s="83"/>
      <c r="C132" s="83"/>
      <c r="D132" s="83"/>
      <c r="E132" s="83"/>
      <c r="F132" s="83"/>
      <c r="G132" s="83"/>
      <c r="O132" s="131"/>
      <c r="P132" s="131"/>
      <c r="Q132" s="131"/>
      <c r="R132" s="131"/>
      <c r="S132" s="131"/>
    </row>
    <row r="133" spans="1:19" ht="12.75">
      <c r="A133" s="83"/>
      <c r="B133" s="83"/>
      <c r="C133" s="83"/>
      <c r="D133" s="83"/>
      <c r="E133" s="83"/>
      <c r="F133" s="83"/>
      <c r="G133" s="83"/>
      <c r="O133" s="131"/>
      <c r="P133" s="131"/>
      <c r="Q133" s="131"/>
      <c r="R133" s="131"/>
      <c r="S133" s="131"/>
    </row>
    <row r="134" spans="1:19" ht="12.75">
      <c r="A134" s="83"/>
      <c r="B134" s="83"/>
      <c r="C134" s="83"/>
      <c r="D134" s="83"/>
      <c r="E134" s="83"/>
      <c r="F134" s="83"/>
      <c r="G134" s="83"/>
      <c r="O134" s="131"/>
      <c r="P134" s="131"/>
      <c r="Q134" s="131"/>
      <c r="R134" s="131"/>
      <c r="S134" s="131"/>
    </row>
    <row r="135" spans="1:19" ht="12.75">
      <c r="A135" s="83"/>
      <c r="B135" s="83"/>
      <c r="C135" s="83"/>
      <c r="D135" s="83"/>
      <c r="E135" s="83"/>
      <c r="F135" s="83"/>
      <c r="G135" s="83"/>
      <c r="O135" s="131"/>
      <c r="P135" s="131"/>
      <c r="Q135" s="131"/>
      <c r="R135" s="131"/>
      <c r="S135" s="131"/>
    </row>
    <row r="136" spans="1:19" ht="12.75">
      <c r="A136" s="83"/>
      <c r="B136" s="83"/>
      <c r="C136" s="83"/>
      <c r="D136" s="83"/>
      <c r="E136" s="83"/>
      <c r="F136" s="83"/>
      <c r="G136" s="83"/>
      <c r="O136" s="131"/>
      <c r="P136" s="131"/>
      <c r="Q136" s="131"/>
      <c r="R136" s="131"/>
      <c r="S136" s="131"/>
    </row>
    <row r="137" spans="1:19" ht="12.75">
      <c r="A137" s="83"/>
      <c r="B137" s="83"/>
      <c r="C137" s="83"/>
      <c r="D137" s="83"/>
      <c r="E137" s="83"/>
      <c r="F137" s="83"/>
      <c r="G137" s="83"/>
      <c r="O137" s="131"/>
      <c r="P137" s="131"/>
      <c r="Q137" s="131"/>
      <c r="R137" s="131"/>
      <c r="S137" s="131"/>
    </row>
    <row r="138" spans="1:19" ht="12.75">
      <c r="A138" s="83"/>
      <c r="B138" s="83"/>
      <c r="C138" s="83"/>
      <c r="D138" s="83"/>
      <c r="E138" s="83"/>
      <c r="F138" s="83"/>
      <c r="G138" s="83"/>
      <c r="O138" s="131"/>
      <c r="P138" s="131"/>
      <c r="Q138" s="131"/>
      <c r="R138" s="131"/>
      <c r="S138" s="131"/>
    </row>
    <row r="139" spans="1:19" ht="12.75">
      <c r="A139" s="83"/>
      <c r="B139" s="83"/>
      <c r="C139" s="83"/>
      <c r="D139" s="83"/>
      <c r="E139" s="83"/>
      <c r="F139" s="83"/>
      <c r="G139" s="83"/>
      <c r="O139" s="131"/>
      <c r="P139" s="131"/>
      <c r="Q139" s="131"/>
      <c r="R139" s="131"/>
      <c r="S139" s="131"/>
    </row>
    <row r="140" spans="1:19" ht="12.75">
      <c r="A140" s="83"/>
      <c r="B140" s="83"/>
      <c r="C140" s="83"/>
      <c r="D140" s="83"/>
      <c r="E140" s="83"/>
      <c r="F140" s="83"/>
      <c r="G140" s="83"/>
      <c r="O140" s="131"/>
      <c r="P140" s="131"/>
      <c r="Q140" s="131"/>
      <c r="R140" s="131"/>
      <c r="S140" s="131"/>
    </row>
    <row r="141" spans="1:19" ht="12.75">
      <c r="A141" s="83"/>
      <c r="B141" s="83"/>
      <c r="C141" s="83"/>
      <c r="D141" s="83"/>
      <c r="E141" s="83"/>
      <c r="F141" s="83"/>
      <c r="G141" s="83"/>
      <c r="O141" s="131"/>
      <c r="P141" s="131"/>
      <c r="Q141" s="131"/>
      <c r="R141" s="131"/>
      <c r="S141" s="131"/>
    </row>
    <row r="142" spans="1:19" ht="12.75">
      <c r="A142" s="83"/>
      <c r="B142" s="83"/>
      <c r="C142" s="83"/>
      <c r="D142" s="83"/>
      <c r="E142" s="83"/>
      <c r="F142" s="83"/>
      <c r="G142" s="83"/>
      <c r="O142" s="131"/>
      <c r="P142" s="131"/>
      <c r="Q142" s="131"/>
      <c r="R142" s="131"/>
      <c r="S142" s="131"/>
    </row>
    <row r="143" spans="1:19" ht="12.75">
      <c r="A143" s="83"/>
      <c r="B143" s="83"/>
      <c r="C143" s="83"/>
      <c r="D143" s="83"/>
      <c r="E143" s="83"/>
      <c r="F143" s="83"/>
      <c r="G143" s="83"/>
      <c r="O143" s="131"/>
      <c r="P143" s="131"/>
      <c r="Q143" s="131"/>
      <c r="R143" s="131"/>
      <c r="S143" s="131"/>
    </row>
    <row r="144" spans="1:19" ht="12.75">
      <c r="A144" s="83"/>
      <c r="B144" s="83"/>
      <c r="C144" s="83"/>
      <c r="D144" s="83"/>
      <c r="E144" s="83"/>
      <c r="F144" s="83"/>
      <c r="G144" s="83"/>
      <c r="O144" s="131"/>
      <c r="P144" s="131"/>
      <c r="Q144" s="131"/>
      <c r="R144" s="131"/>
      <c r="S144" s="131"/>
    </row>
    <row r="145" spans="1:19" ht="12.75">
      <c r="A145" s="83"/>
      <c r="B145" s="83"/>
      <c r="C145" s="83"/>
      <c r="D145" s="83"/>
      <c r="E145" s="83"/>
      <c r="F145" s="83"/>
      <c r="G145" s="83"/>
      <c r="O145" s="131"/>
      <c r="P145" s="131"/>
      <c r="Q145" s="131"/>
      <c r="R145" s="131"/>
      <c r="S145" s="131"/>
    </row>
    <row r="146" spans="1:19" ht="12.75">
      <c r="A146" s="83"/>
      <c r="B146" s="83"/>
      <c r="C146" s="83"/>
      <c r="D146" s="83"/>
      <c r="E146" s="83"/>
      <c r="F146" s="83"/>
      <c r="G146" s="83"/>
      <c r="O146" s="131"/>
      <c r="P146" s="131"/>
      <c r="Q146" s="131"/>
      <c r="R146" s="131"/>
      <c r="S146" s="131"/>
    </row>
    <row r="147" spans="1:19" ht="12.75">
      <c r="A147" s="83"/>
      <c r="B147" s="83"/>
      <c r="C147" s="83"/>
      <c r="D147" s="83"/>
      <c r="E147" s="83"/>
      <c r="F147" s="83"/>
      <c r="G147" s="83"/>
      <c r="O147" s="131"/>
      <c r="P147" s="131"/>
      <c r="Q147" s="131"/>
      <c r="R147" s="131"/>
      <c r="S147" s="131"/>
    </row>
    <row r="148" spans="1:19" ht="12.75">
      <c r="A148" s="83"/>
      <c r="B148" s="83"/>
      <c r="C148" s="83"/>
      <c r="D148" s="83"/>
      <c r="E148" s="83"/>
      <c r="F148" s="83"/>
      <c r="G148" s="83"/>
      <c r="O148" s="131"/>
      <c r="P148" s="131"/>
      <c r="Q148" s="131"/>
      <c r="R148" s="131"/>
      <c r="S148" s="131"/>
    </row>
    <row r="149" spans="1:19" ht="12.75">
      <c r="A149" s="83"/>
      <c r="B149" s="83"/>
      <c r="C149" s="83"/>
      <c r="D149" s="83"/>
      <c r="E149" s="83"/>
      <c r="F149" s="83"/>
      <c r="G149" s="83"/>
      <c r="O149" s="131"/>
      <c r="P149" s="131"/>
      <c r="Q149" s="131"/>
      <c r="R149" s="131"/>
      <c r="S149" s="131"/>
    </row>
    <row r="150" spans="1:19" ht="12.75">
      <c r="A150" s="83"/>
      <c r="B150" s="83"/>
      <c r="C150" s="83"/>
      <c r="D150" s="83"/>
      <c r="E150" s="83"/>
      <c r="F150" s="83"/>
      <c r="G150" s="83"/>
      <c r="O150" s="131"/>
      <c r="P150" s="131"/>
      <c r="Q150" s="131"/>
      <c r="R150" s="131"/>
      <c r="S150" s="131"/>
    </row>
    <row r="151" spans="1:19" ht="12.75">
      <c r="A151" s="83"/>
      <c r="B151" s="83"/>
      <c r="C151" s="83"/>
      <c r="D151" s="83"/>
      <c r="E151" s="83"/>
      <c r="F151" s="83"/>
      <c r="G151" s="83"/>
      <c r="O151" s="131"/>
      <c r="P151" s="131"/>
      <c r="Q151" s="131"/>
      <c r="R151" s="131"/>
      <c r="S151" s="131"/>
    </row>
    <row r="152" spans="1:19" ht="12.75">
      <c r="A152" s="83"/>
      <c r="B152" s="83"/>
      <c r="C152" s="83"/>
      <c r="D152" s="83"/>
      <c r="E152" s="83"/>
      <c r="F152" s="83"/>
      <c r="G152" s="83"/>
      <c r="O152" s="131"/>
      <c r="P152" s="131"/>
      <c r="Q152" s="131"/>
      <c r="R152" s="131"/>
      <c r="S152" s="131"/>
    </row>
    <row r="153" spans="1:19" ht="12.75">
      <c r="A153" s="83"/>
      <c r="B153" s="83"/>
      <c r="C153" s="83"/>
      <c r="D153" s="83"/>
      <c r="E153" s="83"/>
      <c r="F153" s="83"/>
      <c r="G153" s="83"/>
      <c r="O153" s="131"/>
      <c r="P153" s="131"/>
      <c r="Q153" s="131"/>
      <c r="R153" s="131"/>
      <c r="S153" s="131"/>
    </row>
    <row r="154" spans="1:19" ht="12.75">
      <c r="A154" s="83"/>
      <c r="B154" s="83"/>
      <c r="C154" s="83"/>
      <c r="D154" s="83"/>
      <c r="E154" s="83"/>
      <c r="F154" s="83"/>
      <c r="G154" s="83"/>
      <c r="O154" s="131"/>
      <c r="P154" s="131"/>
      <c r="Q154" s="131"/>
      <c r="R154" s="131"/>
      <c r="S154" s="131"/>
    </row>
    <row r="155" spans="1:19" ht="12.75">
      <c r="A155" s="83"/>
      <c r="B155" s="83"/>
      <c r="C155" s="83"/>
      <c r="D155" s="83"/>
      <c r="E155" s="83"/>
      <c r="F155" s="83"/>
      <c r="G155" s="83"/>
      <c r="O155" s="131"/>
      <c r="P155" s="131"/>
      <c r="Q155" s="131"/>
      <c r="R155" s="131"/>
      <c r="S155" s="131"/>
    </row>
    <row r="156" spans="1:19" ht="12.75">
      <c r="A156" s="83"/>
      <c r="B156" s="83"/>
      <c r="C156" s="83"/>
      <c r="D156" s="83"/>
      <c r="E156" s="83"/>
      <c r="F156" s="83"/>
      <c r="G156" s="83"/>
      <c r="O156" s="131"/>
      <c r="P156" s="131"/>
      <c r="Q156" s="131"/>
      <c r="R156" s="131"/>
      <c r="S156" s="131"/>
    </row>
    <row r="157" spans="1:19" ht="12.75">
      <c r="A157" s="83"/>
      <c r="B157" s="83"/>
      <c r="C157" s="83"/>
      <c r="D157" s="83"/>
      <c r="E157" s="83"/>
      <c r="F157" s="83"/>
      <c r="G157" s="83"/>
      <c r="O157" s="131"/>
      <c r="P157" s="131"/>
      <c r="Q157" s="131"/>
      <c r="R157" s="131"/>
      <c r="S157" s="131"/>
    </row>
    <row r="158" spans="1:19" ht="12.75">
      <c r="A158" s="83"/>
      <c r="B158" s="83"/>
      <c r="C158" s="83"/>
      <c r="D158" s="83"/>
      <c r="E158" s="83"/>
      <c r="F158" s="83"/>
      <c r="G158" s="83"/>
      <c r="O158" s="131"/>
      <c r="P158" s="131"/>
      <c r="Q158" s="131"/>
      <c r="R158" s="131"/>
      <c r="S158" s="131"/>
    </row>
    <row r="159" spans="1:19" ht="12.75">
      <c r="A159" s="83"/>
      <c r="B159" s="83"/>
      <c r="C159" s="83"/>
      <c r="D159" s="83"/>
      <c r="E159" s="83"/>
      <c r="F159" s="83"/>
      <c r="G159" s="83"/>
      <c r="O159" s="131"/>
      <c r="P159" s="131"/>
      <c r="Q159" s="131"/>
      <c r="R159" s="131"/>
      <c r="S159" s="131"/>
    </row>
    <row r="160" spans="1:19" ht="12.75">
      <c r="A160" s="83"/>
      <c r="B160" s="83"/>
      <c r="C160" s="83"/>
      <c r="D160" s="83"/>
      <c r="E160" s="83"/>
      <c r="F160" s="83"/>
      <c r="G160" s="83"/>
      <c r="O160" s="131"/>
      <c r="P160" s="131"/>
      <c r="Q160" s="131"/>
      <c r="R160" s="131"/>
      <c r="S160" s="131"/>
    </row>
    <row r="161" spans="1:19" ht="12.75">
      <c r="A161" s="83"/>
      <c r="B161" s="83"/>
      <c r="C161" s="83"/>
      <c r="D161" s="83"/>
      <c r="E161" s="83"/>
      <c r="F161" s="83"/>
      <c r="G161" s="83"/>
      <c r="O161" s="131"/>
      <c r="P161" s="131"/>
      <c r="Q161" s="131"/>
      <c r="R161" s="131"/>
      <c r="S161" s="131"/>
    </row>
    <row r="162" spans="1:19" ht="12.75">
      <c r="A162" s="83"/>
      <c r="B162" s="83"/>
      <c r="C162" s="83"/>
      <c r="D162" s="83"/>
      <c r="E162" s="83"/>
      <c r="F162" s="83"/>
      <c r="G162" s="83"/>
      <c r="O162" s="131"/>
      <c r="P162" s="131"/>
      <c r="Q162" s="131"/>
      <c r="R162" s="131"/>
      <c r="S162" s="131"/>
    </row>
    <row r="163" spans="1:19" ht="12.75">
      <c r="A163" s="83"/>
      <c r="B163" s="83"/>
      <c r="C163" s="83"/>
      <c r="D163" s="83"/>
      <c r="E163" s="83"/>
      <c r="F163" s="83"/>
      <c r="G163" s="83"/>
      <c r="O163" s="131"/>
      <c r="P163" s="131"/>
      <c r="Q163" s="131"/>
      <c r="R163" s="131"/>
      <c r="S163" s="131"/>
    </row>
    <row r="164" spans="1:19" ht="12.75">
      <c r="A164" s="83"/>
      <c r="B164" s="83"/>
      <c r="C164" s="83"/>
      <c r="D164" s="83"/>
      <c r="E164" s="83"/>
      <c r="F164" s="83"/>
      <c r="G164" s="83"/>
      <c r="O164" s="131"/>
      <c r="P164" s="131"/>
      <c r="Q164" s="131"/>
      <c r="R164" s="131"/>
      <c r="S164" s="131"/>
    </row>
    <row r="165" spans="1:19" ht="12.75">
      <c r="A165" s="83"/>
      <c r="B165" s="83"/>
      <c r="C165" s="83"/>
      <c r="D165" s="83"/>
      <c r="E165" s="83"/>
      <c r="F165" s="83"/>
      <c r="G165" s="83"/>
      <c r="O165" s="131"/>
      <c r="P165" s="131"/>
      <c r="Q165" s="131"/>
      <c r="R165" s="131"/>
      <c r="S165" s="131"/>
    </row>
    <row r="166" spans="1:19" ht="12.75">
      <c r="A166" s="83"/>
      <c r="B166" s="83"/>
      <c r="C166" s="83"/>
      <c r="D166" s="83"/>
      <c r="E166" s="83"/>
      <c r="F166" s="83"/>
      <c r="G166" s="83"/>
      <c r="O166" s="131"/>
      <c r="P166" s="131"/>
      <c r="Q166" s="131"/>
      <c r="R166" s="131"/>
      <c r="S166" s="131"/>
    </row>
    <row r="167" spans="1:19" ht="12.75">
      <c r="A167" s="83"/>
      <c r="B167" s="83"/>
      <c r="C167" s="83"/>
      <c r="D167" s="83"/>
      <c r="E167" s="83"/>
      <c r="F167" s="83"/>
      <c r="G167" s="83"/>
      <c r="O167" s="131"/>
      <c r="P167" s="131"/>
      <c r="Q167" s="131"/>
      <c r="R167" s="131"/>
      <c r="S167" s="131"/>
    </row>
    <row r="168" spans="1:19" ht="12.75">
      <c r="A168" s="83"/>
      <c r="B168" s="83"/>
      <c r="C168" s="83"/>
      <c r="D168" s="83"/>
      <c r="E168" s="83"/>
      <c r="F168" s="83"/>
      <c r="G168" s="83"/>
      <c r="O168" s="131"/>
      <c r="P168" s="131"/>
      <c r="Q168" s="131"/>
      <c r="R168" s="131"/>
      <c r="S168" s="131"/>
    </row>
    <row r="169" spans="1:19" ht="12.75">
      <c r="A169" s="83"/>
      <c r="B169" s="83"/>
      <c r="C169" s="83"/>
      <c r="D169" s="83"/>
      <c r="E169" s="83"/>
      <c r="F169" s="83"/>
      <c r="G169" s="83"/>
      <c r="O169" s="131"/>
      <c r="P169" s="131"/>
      <c r="Q169" s="131"/>
      <c r="R169" s="131"/>
      <c r="S169" s="131"/>
    </row>
    <row r="170" spans="1:19" ht="12.75">
      <c r="A170" s="83"/>
      <c r="B170" s="83"/>
      <c r="C170" s="83"/>
      <c r="D170" s="83"/>
      <c r="E170" s="83"/>
      <c r="F170" s="83"/>
      <c r="G170" s="83"/>
      <c r="O170" s="131"/>
      <c r="P170" s="131"/>
      <c r="Q170" s="131"/>
      <c r="R170" s="131"/>
      <c r="S170" s="131"/>
    </row>
    <row r="171" spans="1:19" ht="12.75">
      <c r="A171" s="83"/>
      <c r="B171" s="83"/>
      <c r="C171" s="83"/>
      <c r="D171" s="83"/>
      <c r="E171" s="83"/>
      <c r="F171" s="83"/>
      <c r="G171" s="83"/>
      <c r="O171" s="131"/>
      <c r="P171" s="131"/>
      <c r="Q171" s="131"/>
      <c r="R171" s="131"/>
      <c r="S171" s="131"/>
    </row>
    <row r="172" spans="1:19" ht="12.75">
      <c r="A172" s="83"/>
      <c r="B172" s="83"/>
      <c r="C172" s="83"/>
      <c r="D172" s="83"/>
      <c r="E172" s="83"/>
      <c r="F172" s="83"/>
      <c r="G172" s="83"/>
      <c r="O172" s="131"/>
      <c r="P172" s="131"/>
      <c r="Q172" s="131"/>
      <c r="R172" s="131"/>
      <c r="S172" s="131"/>
    </row>
    <row r="173" spans="1:19" ht="12.75">
      <c r="A173" s="83"/>
      <c r="B173" s="83"/>
      <c r="C173" s="83"/>
      <c r="D173" s="83"/>
      <c r="E173" s="83"/>
      <c r="F173" s="83"/>
      <c r="G173" s="83"/>
      <c r="O173" s="131"/>
      <c r="P173" s="131"/>
      <c r="Q173" s="131"/>
      <c r="R173" s="131"/>
      <c r="S173" s="131"/>
    </row>
    <row r="174" spans="1:19" ht="12.75">
      <c r="A174" s="83"/>
      <c r="B174" s="83"/>
      <c r="C174" s="83"/>
      <c r="D174" s="83"/>
      <c r="E174" s="83"/>
      <c r="F174" s="83"/>
      <c r="G174" s="83"/>
      <c r="O174" s="131"/>
      <c r="P174" s="131"/>
      <c r="Q174" s="131"/>
      <c r="R174" s="131"/>
      <c r="S174" s="131"/>
    </row>
    <row r="175" spans="1:19" ht="12.75">
      <c r="A175" s="83"/>
      <c r="B175" s="83"/>
      <c r="C175" s="83"/>
      <c r="D175" s="83"/>
      <c r="E175" s="83"/>
      <c r="F175" s="83"/>
      <c r="G175" s="83"/>
      <c r="O175" s="131"/>
      <c r="P175" s="131"/>
      <c r="Q175" s="131"/>
      <c r="R175" s="131"/>
      <c r="S175" s="131"/>
    </row>
    <row r="176" spans="1:19" ht="12.75">
      <c r="A176" s="83"/>
      <c r="B176" s="83"/>
      <c r="C176" s="83"/>
      <c r="D176" s="83"/>
      <c r="E176" s="83"/>
      <c r="F176" s="83"/>
      <c r="G176" s="83"/>
      <c r="O176" s="131"/>
      <c r="P176" s="131"/>
      <c r="Q176" s="131"/>
      <c r="R176" s="131"/>
      <c r="S176" s="131"/>
    </row>
    <row r="177" spans="1:19" ht="12.75">
      <c r="A177" s="83"/>
      <c r="B177" s="83"/>
      <c r="C177" s="83"/>
      <c r="D177" s="83"/>
      <c r="E177" s="83"/>
      <c r="F177" s="83"/>
      <c r="G177" s="83"/>
      <c r="O177" s="131"/>
      <c r="P177" s="131"/>
      <c r="Q177" s="131"/>
      <c r="R177" s="131"/>
      <c r="S177" s="131"/>
    </row>
    <row r="178" spans="1:19" ht="12.75">
      <c r="A178" s="83"/>
      <c r="B178" s="83"/>
      <c r="C178" s="83"/>
      <c r="D178" s="83"/>
      <c r="E178" s="83"/>
      <c r="F178" s="83"/>
      <c r="G178" s="83"/>
      <c r="O178" s="131"/>
      <c r="P178" s="131"/>
      <c r="Q178" s="131"/>
      <c r="R178" s="131"/>
      <c r="S178" s="131"/>
    </row>
    <row r="179" spans="1:19" ht="12.75">
      <c r="A179" s="83"/>
      <c r="B179" s="83"/>
      <c r="C179" s="83"/>
      <c r="D179" s="83"/>
      <c r="E179" s="83"/>
      <c r="F179" s="83"/>
      <c r="G179" s="83"/>
      <c r="O179" s="131"/>
      <c r="P179" s="131"/>
      <c r="Q179" s="131"/>
      <c r="R179" s="131"/>
      <c r="S179" s="131"/>
    </row>
    <row r="180" spans="1:19" ht="12.75">
      <c r="A180" s="83"/>
      <c r="B180" s="83"/>
      <c r="C180" s="83"/>
      <c r="D180" s="83"/>
      <c r="E180" s="83"/>
      <c r="F180" s="83"/>
      <c r="G180" s="83"/>
      <c r="O180" s="131"/>
      <c r="P180" s="131"/>
      <c r="Q180" s="131"/>
      <c r="R180" s="131"/>
      <c r="S180" s="131"/>
    </row>
    <row r="181" spans="1:19" ht="12.75">
      <c r="A181" s="83"/>
      <c r="B181" s="83"/>
      <c r="C181" s="83"/>
      <c r="D181" s="83"/>
      <c r="E181" s="83"/>
      <c r="F181" s="83"/>
      <c r="G181" s="83"/>
      <c r="O181" s="131"/>
      <c r="P181" s="131"/>
      <c r="Q181" s="131"/>
      <c r="R181" s="131"/>
      <c r="S181" s="131"/>
    </row>
    <row r="182" spans="1:19" ht="12.75">
      <c r="A182" s="83"/>
      <c r="B182" s="83"/>
      <c r="C182" s="83"/>
      <c r="D182" s="83"/>
      <c r="E182" s="83"/>
      <c r="F182" s="83"/>
      <c r="G182" s="83"/>
      <c r="O182" s="131"/>
      <c r="P182" s="131"/>
      <c r="Q182" s="131"/>
      <c r="R182" s="131"/>
      <c r="S182" s="131"/>
    </row>
    <row r="183" spans="1:19" ht="12.75">
      <c r="A183" s="83"/>
      <c r="B183" s="83"/>
      <c r="C183" s="83"/>
      <c r="D183" s="83"/>
      <c r="E183" s="83"/>
      <c r="F183" s="83"/>
      <c r="G183" s="83"/>
      <c r="O183" s="131"/>
      <c r="P183" s="131"/>
      <c r="Q183" s="131"/>
      <c r="R183" s="131"/>
      <c r="S183" s="131"/>
    </row>
    <row r="184" spans="1:19" ht="12.75">
      <c r="A184" s="83"/>
      <c r="B184" s="83"/>
      <c r="C184" s="83"/>
      <c r="D184" s="83"/>
      <c r="E184" s="83"/>
      <c r="F184" s="83"/>
      <c r="G184" s="83"/>
      <c r="O184" s="131"/>
      <c r="P184" s="131"/>
      <c r="Q184" s="131"/>
      <c r="R184" s="131"/>
      <c r="S184" s="131"/>
    </row>
    <row r="185" spans="1:19" ht="12.75">
      <c r="A185" s="83"/>
      <c r="B185" s="83"/>
      <c r="C185" s="83"/>
      <c r="D185" s="83"/>
      <c r="E185" s="83"/>
      <c r="F185" s="83"/>
      <c r="G185" s="83"/>
      <c r="O185" s="131"/>
      <c r="P185" s="131"/>
      <c r="Q185" s="131"/>
      <c r="R185" s="131"/>
      <c r="S185" s="131"/>
    </row>
    <row r="186" spans="1:19" ht="12.75">
      <c r="A186" s="83"/>
      <c r="B186" s="83"/>
      <c r="C186" s="83"/>
      <c r="D186" s="83"/>
      <c r="E186" s="83"/>
      <c r="F186" s="83"/>
      <c r="G186" s="83"/>
      <c r="O186" s="131"/>
      <c r="P186" s="131"/>
      <c r="Q186" s="131"/>
      <c r="R186" s="131"/>
      <c r="S186" s="131"/>
    </row>
    <row r="187" spans="1:19" ht="12.75">
      <c r="A187" s="83"/>
      <c r="B187" s="83"/>
      <c r="C187" s="83"/>
      <c r="D187" s="83"/>
      <c r="E187" s="83"/>
      <c r="F187" s="83"/>
      <c r="G187" s="83"/>
      <c r="O187" s="131"/>
      <c r="P187" s="131"/>
      <c r="Q187" s="131"/>
      <c r="R187" s="131"/>
      <c r="S187" s="131"/>
    </row>
    <row r="188" spans="1:19" ht="12.75">
      <c r="A188" s="83"/>
      <c r="B188" s="83"/>
      <c r="C188" s="83"/>
      <c r="D188" s="83"/>
      <c r="E188" s="83"/>
      <c r="F188" s="83"/>
      <c r="G188" s="83"/>
      <c r="O188" s="131"/>
      <c r="P188" s="131"/>
      <c r="Q188" s="131"/>
      <c r="R188" s="131"/>
      <c r="S188" s="131"/>
    </row>
    <row r="189" spans="1:19" ht="12.75">
      <c r="A189" s="83"/>
      <c r="B189" s="83"/>
      <c r="C189" s="83"/>
      <c r="D189" s="83"/>
      <c r="E189" s="83"/>
      <c r="F189" s="83"/>
      <c r="G189" s="83"/>
      <c r="O189" s="131"/>
      <c r="P189" s="131"/>
      <c r="Q189" s="131"/>
      <c r="R189" s="131"/>
      <c r="S189" s="131"/>
    </row>
    <row r="190" spans="1:19" ht="12.75">
      <c r="A190" s="83"/>
      <c r="B190" s="83"/>
      <c r="C190" s="83"/>
      <c r="D190" s="83"/>
      <c r="E190" s="83"/>
      <c r="F190" s="83"/>
      <c r="G190" s="83"/>
      <c r="O190" s="131"/>
      <c r="P190" s="131"/>
      <c r="Q190" s="131"/>
      <c r="R190" s="131"/>
      <c r="S190" s="131"/>
    </row>
    <row r="191" spans="1:19" ht="12.75">
      <c r="A191" s="83"/>
      <c r="B191" s="83"/>
      <c r="C191" s="83"/>
      <c r="D191" s="83"/>
      <c r="E191" s="83"/>
      <c r="F191" s="83"/>
      <c r="G191" s="83"/>
      <c r="O191" s="131"/>
      <c r="P191" s="131"/>
      <c r="Q191" s="131"/>
      <c r="R191" s="131"/>
      <c r="S191" s="131"/>
    </row>
    <row r="192" spans="1:19" ht="12.75">
      <c r="A192" s="83"/>
      <c r="B192" s="83"/>
      <c r="C192" s="83"/>
      <c r="D192" s="83"/>
      <c r="E192" s="83"/>
      <c r="F192" s="83"/>
      <c r="G192" s="83"/>
      <c r="O192" s="131"/>
      <c r="P192" s="131"/>
      <c r="Q192" s="131"/>
      <c r="R192" s="131"/>
      <c r="S192" s="131"/>
    </row>
    <row r="193" spans="1:19" ht="12.75">
      <c r="A193" s="83"/>
      <c r="B193" s="83"/>
      <c r="C193" s="83"/>
      <c r="D193" s="83"/>
      <c r="E193" s="83"/>
      <c r="F193" s="83"/>
      <c r="G193" s="83"/>
      <c r="O193" s="131"/>
      <c r="P193" s="131"/>
      <c r="Q193" s="131"/>
      <c r="R193" s="131"/>
      <c r="S193" s="131"/>
    </row>
    <row r="194" spans="1:19" ht="12.75">
      <c r="A194" s="83"/>
      <c r="B194" s="83"/>
      <c r="C194" s="83"/>
      <c r="D194" s="83"/>
      <c r="E194" s="83"/>
      <c r="F194" s="83"/>
      <c r="G194" s="83"/>
      <c r="O194" s="131"/>
      <c r="P194" s="131"/>
      <c r="Q194" s="131"/>
      <c r="R194" s="131"/>
      <c r="S194" s="131"/>
    </row>
    <row r="195" spans="1:19" ht="12.75">
      <c r="A195" s="83"/>
      <c r="B195" s="83"/>
      <c r="C195" s="83"/>
      <c r="D195" s="83"/>
      <c r="E195" s="83"/>
      <c r="F195" s="83"/>
      <c r="G195" s="83"/>
      <c r="O195" s="131"/>
      <c r="P195" s="131"/>
      <c r="Q195" s="131"/>
      <c r="R195" s="131"/>
      <c r="S195" s="131"/>
    </row>
    <row r="196" spans="1:19" ht="12.75">
      <c r="A196" s="83"/>
      <c r="B196" s="83"/>
      <c r="C196" s="83"/>
      <c r="D196" s="83"/>
      <c r="E196" s="83"/>
      <c r="F196" s="83"/>
      <c r="G196" s="83"/>
      <c r="O196" s="131"/>
      <c r="P196" s="131"/>
      <c r="Q196" s="131"/>
      <c r="R196" s="131"/>
      <c r="S196" s="131"/>
    </row>
    <row r="197" spans="1:19" ht="12.75">
      <c r="A197" s="83"/>
      <c r="B197" s="83"/>
      <c r="C197" s="83"/>
      <c r="D197" s="83"/>
      <c r="E197" s="83"/>
      <c r="F197" s="83"/>
      <c r="G197" s="83"/>
      <c r="O197" s="131"/>
      <c r="P197" s="131"/>
      <c r="Q197" s="131"/>
      <c r="R197" s="131"/>
      <c r="S197" s="131"/>
    </row>
    <row r="198" spans="1:19" ht="12.75">
      <c r="A198" s="83"/>
      <c r="B198" s="83"/>
      <c r="C198" s="83"/>
      <c r="D198" s="83"/>
      <c r="E198" s="83"/>
      <c r="F198" s="83"/>
      <c r="G198" s="83"/>
      <c r="O198" s="131"/>
      <c r="P198" s="131"/>
      <c r="Q198" s="131"/>
      <c r="R198" s="131"/>
      <c r="S198" s="131"/>
    </row>
    <row r="199" spans="1:19" ht="12.75">
      <c r="A199" s="83"/>
      <c r="B199" s="83"/>
      <c r="C199" s="83"/>
      <c r="D199" s="83"/>
      <c r="E199" s="83"/>
      <c r="F199" s="83"/>
      <c r="G199" s="83"/>
      <c r="O199" s="131"/>
      <c r="P199" s="131"/>
      <c r="Q199" s="131"/>
      <c r="R199" s="131"/>
      <c r="S199" s="131"/>
    </row>
    <row r="200" spans="1:19" ht="12.75">
      <c r="A200" s="83"/>
      <c r="B200" s="83"/>
      <c r="C200" s="83"/>
      <c r="D200" s="83"/>
      <c r="E200" s="83"/>
      <c r="F200" s="83"/>
      <c r="G200" s="83"/>
      <c r="O200" s="131"/>
      <c r="P200" s="131"/>
      <c r="Q200" s="131"/>
      <c r="R200" s="131"/>
      <c r="S200" s="131"/>
    </row>
    <row r="201" spans="1:19" ht="12.75">
      <c r="A201" s="83"/>
      <c r="B201" s="83"/>
      <c r="C201" s="83"/>
      <c r="D201" s="83"/>
      <c r="E201" s="83"/>
      <c r="F201" s="83"/>
      <c r="G201" s="83"/>
      <c r="O201" s="131"/>
      <c r="P201" s="131"/>
      <c r="Q201" s="131"/>
      <c r="R201" s="131"/>
      <c r="S201" s="131"/>
    </row>
    <row r="202" spans="1:19" ht="12.75">
      <c r="A202" s="83"/>
      <c r="B202" s="83"/>
      <c r="C202" s="83"/>
      <c r="D202" s="83"/>
      <c r="E202" s="83"/>
      <c r="F202" s="83"/>
      <c r="G202" s="83"/>
      <c r="O202" s="131"/>
      <c r="P202" s="131"/>
      <c r="Q202" s="131"/>
      <c r="R202" s="131"/>
      <c r="S202" s="131"/>
    </row>
    <row r="203" spans="1:19" ht="12.75">
      <c r="A203" s="83"/>
      <c r="B203" s="83"/>
      <c r="C203" s="83"/>
      <c r="D203" s="83"/>
      <c r="E203" s="83"/>
      <c r="F203" s="83"/>
      <c r="G203" s="83"/>
      <c r="O203" s="131"/>
      <c r="P203" s="131"/>
      <c r="Q203" s="131"/>
      <c r="R203" s="131"/>
      <c r="S203" s="131"/>
    </row>
    <row r="204" spans="1:19" ht="12.75">
      <c r="A204" s="83"/>
      <c r="B204" s="83"/>
      <c r="C204" s="83"/>
      <c r="D204" s="83"/>
      <c r="E204" s="83"/>
      <c r="F204" s="83"/>
      <c r="G204" s="83"/>
      <c r="O204" s="131"/>
      <c r="P204" s="131"/>
      <c r="Q204" s="131"/>
      <c r="R204" s="131"/>
      <c r="S204" s="131"/>
    </row>
    <row r="205" spans="1:19" ht="12.75">
      <c r="A205" s="83"/>
      <c r="B205" s="83"/>
      <c r="C205" s="83"/>
      <c r="D205" s="83"/>
      <c r="E205" s="83"/>
      <c r="F205" s="83"/>
      <c r="G205" s="83"/>
      <c r="O205" s="131"/>
      <c r="P205" s="131"/>
      <c r="Q205" s="131"/>
      <c r="R205" s="131"/>
      <c r="S205" s="131"/>
    </row>
    <row r="206" spans="1:19" ht="12.75">
      <c r="A206" s="83"/>
      <c r="B206" s="83"/>
      <c r="C206" s="83"/>
      <c r="D206" s="83"/>
      <c r="E206" s="83"/>
      <c r="F206" s="83"/>
      <c r="G206" s="83"/>
      <c r="O206" s="131"/>
      <c r="P206" s="131"/>
      <c r="Q206" s="131"/>
      <c r="R206" s="131"/>
      <c r="S206" s="131"/>
    </row>
    <row r="207" spans="1:19" ht="12.75">
      <c r="A207" s="83"/>
      <c r="B207" s="83"/>
      <c r="C207" s="83"/>
      <c r="D207" s="83"/>
      <c r="E207" s="83"/>
      <c r="F207" s="83"/>
      <c r="G207" s="83"/>
      <c r="O207" s="131"/>
      <c r="P207" s="131"/>
      <c r="Q207" s="131"/>
      <c r="R207" s="131"/>
      <c r="S207" s="131"/>
    </row>
    <row r="208" spans="1:19" ht="12.75">
      <c r="A208" s="83"/>
      <c r="B208" s="83"/>
      <c r="C208" s="83"/>
      <c r="D208" s="83"/>
      <c r="E208" s="83"/>
      <c r="F208" s="83"/>
      <c r="G208" s="83"/>
      <c r="O208" s="131"/>
      <c r="P208" s="131"/>
      <c r="Q208" s="131"/>
      <c r="R208" s="131"/>
      <c r="S208" s="131"/>
    </row>
    <row r="209" spans="1:19" ht="12.75">
      <c r="A209" s="83"/>
      <c r="B209" s="83"/>
      <c r="C209" s="83"/>
      <c r="D209" s="83"/>
      <c r="E209" s="83"/>
      <c r="F209" s="83"/>
      <c r="G209" s="83"/>
      <c r="O209" s="131"/>
      <c r="P209" s="131"/>
      <c r="Q209" s="131"/>
      <c r="R209" s="131"/>
      <c r="S209" s="131"/>
    </row>
    <row r="210" spans="1:19" ht="12.75">
      <c r="A210" s="83"/>
      <c r="B210" s="83"/>
      <c r="C210" s="83"/>
      <c r="D210" s="83"/>
      <c r="E210" s="83"/>
      <c r="F210" s="83"/>
      <c r="G210" s="83"/>
      <c r="O210" s="131"/>
      <c r="P210" s="131"/>
      <c r="Q210" s="131"/>
      <c r="R210" s="131"/>
      <c r="S210" s="131"/>
    </row>
    <row r="211" spans="1:19" ht="12.75">
      <c r="A211" s="83"/>
      <c r="B211" s="83"/>
      <c r="C211" s="83"/>
      <c r="D211" s="83"/>
      <c r="E211" s="83"/>
      <c r="F211" s="83"/>
      <c r="G211" s="83"/>
      <c r="O211" s="131"/>
      <c r="P211" s="131"/>
      <c r="Q211" s="131"/>
      <c r="R211" s="131"/>
      <c r="S211" s="131"/>
    </row>
    <row r="212" spans="1:19" ht="12.75">
      <c r="A212" s="83"/>
      <c r="B212" s="83"/>
      <c r="C212" s="83"/>
      <c r="D212" s="83"/>
      <c r="E212" s="83"/>
      <c r="F212" s="83"/>
      <c r="G212" s="83"/>
      <c r="O212" s="131"/>
      <c r="P212" s="131"/>
      <c r="Q212" s="131"/>
      <c r="R212" s="131"/>
      <c r="S212" s="131"/>
    </row>
    <row r="213" spans="1:19" ht="12.75">
      <c r="A213" s="83"/>
      <c r="B213" s="83"/>
      <c r="C213" s="83"/>
      <c r="D213" s="83"/>
      <c r="E213" s="83"/>
      <c r="F213" s="83"/>
      <c r="G213" s="83"/>
      <c r="O213" s="131"/>
      <c r="P213" s="131"/>
      <c r="Q213" s="131"/>
      <c r="R213" s="131"/>
      <c r="S213" s="131"/>
    </row>
    <row r="214" spans="1:19" ht="12.75">
      <c r="A214" s="83"/>
      <c r="B214" s="83"/>
      <c r="C214" s="83"/>
      <c r="D214" s="83"/>
      <c r="E214" s="83"/>
      <c r="F214" s="83"/>
      <c r="G214" s="83"/>
      <c r="O214" s="131"/>
      <c r="P214" s="131"/>
      <c r="Q214" s="131"/>
      <c r="R214" s="131"/>
      <c r="S214" s="131"/>
    </row>
    <row r="215" spans="1:19" ht="12.75">
      <c r="A215" s="83"/>
      <c r="B215" s="83"/>
      <c r="C215" s="83"/>
      <c r="D215" s="83"/>
      <c r="E215" s="83"/>
      <c r="F215" s="83"/>
      <c r="G215" s="83"/>
      <c r="O215" s="131"/>
      <c r="P215" s="131"/>
      <c r="Q215" s="131"/>
      <c r="R215" s="131"/>
      <c r="S215" s="131"/>
    </row>
    <row r="216" spans="1:19" ht="12.75">
      <c r="A216" s="83"/>
      <c r="B216" s="83"/>
      <c r="C216" s="83"/>
      <c r="D216" s="83"/>
      <c r="E216" s="83"/>
      <c r="F216" s="83"/>
      <c r="G216" s="83"/>
      <c r="O216" s="131"/>
      <c r="P216" s="131"/>
      <c r="Q216" s="131"/>
      <c r="R216" s="131"/>
      <c r="S216" s="131"/>
    </row>
    <row r="217" spans="1:19" ht="12.75">
      <c r="A217" s="83"/>
      <c r="B217" s="83"/>
      <c r="C217" s="83"/>
      <c r="D217" s="83"/>
      <c r="E217" s="83"/>
      <c r="F217" s="83"/>
      <c r="G217" s="83"/>
      <c r="O217" s="131"/>
      <c r="P217" s="131"/>
      <c r="Q217" s="131"/>
      <c r="R217" s="131"/>
      <c r="S217" s="131"/>
    </row>
    <row r="218" spans="1:19" ht="12.75">
      <c r="A218" s="83"/>
      <c r="B218" s="83"/>
      <c r="C218" s="83"/>
      <c r="D218" s="83"/>
      <c r="E218" s="83"/>
      <c r="F218" s="83"/>
      <c r="G218" s="83"/>
      <c r="O218" s="131"/>
      <c r="P218" s="131"/>
      <c r="Q218" s="131"/>
      <c r="R218" s="131"/>
      <c r="S218" s="131"/>
    </row>
    <row r="219" spans="1:19" ht="12.75">
      <c r="A219" s="83"/>
      <c r="B219" s="83"/>
      <c r="C219" s="83"/>
      <c r="D219" s="83"/>
      <c r="E219" s="83"/>
      <c r="F219" s="83"/>
      <c r="G219" s="83"/>
      <c r="O219" s="131"/>
      <c r="P219" s="131"/>
      <c r="Q219" s="131"/>
      <c r="R219" s="131"/>
      <c r="S219" s="131"/>
    </row>
    <row r="220" spans="1:19" ht="12.75">
      <c r="A220" s="83"/>
      <c r="B220" s="83"/>
      <c r="C220" s="83"/>
      <c r="D220" s="83"/>
      <c r="E220" s="83"/>
      <c r="F220" s="83"/>
      <c r="G220" s="83"/>
      <c r="O220" s="131"/>
      <c r="P220" s="131"/>
      <c r="Q220" s="131"/>
      <c r="R220" s="131"/>
      <c r="S220" s="131"/>
    </row>
    <row r="221" spans="1:19" ht="12.75">
      <c r="A221" s="83"/>
      <c r="B221" s="83"/>
      <c r="C221" s="83"/>
      <c r="D221" s="83"/>
      <c r="E221" s="83"/>
      <c r="F221" s="83"/>
      <c r="G221" s="83"/>
      <c r="O221" s="131"/>
      <c r="P221" s="131"/>
      <c r="Q221" s="131"/>
      <c r="R221" s="131"/>
      <c r="S221" s="131"/>
    </row>
    <row r="222" spans="1:19" ht="12.75">
      <c r="A222" s="83"/>
      <c r="B222" s="83"/>
      <c r="C222" s="83"/>
      <c r="D222" s="83"/>
      <c r="E222" s="83"/>
      <c r="F222" s="83"/>
      <c r="G222" s="83"/>
      <c r="O222" s="131"/>
      <c r="P222" s="131"/>
      <c r="Q222" s="131"/>
      <c r="R222" s="131"/>
      <c r="S222" s="131"/>
    </row>
    <row r="223" spans="1:19" ht="12.75">
      <c r="A223" s="83"/>
      <c r="B223" s="83"/>
      <c r="C223" s="83"/>
      <c r="D223" s="83"/>
      <c r="E223" s="83"/>
      <c r="F223" s="83"/>
      <c r="G223" s="83"/>
      <c r="O223" s="131"/>
      <c r="P223" s="131"/>
      <c r="Q223" s="131"/>
      <c r="R223" s="131"/>
      <c r="S223" s="131"/>
    </row>
    <row r="224" spans="1:19" ht="12.75">
      <c r="A224" s="83"/>
      <c r="B224" s="83"/>
      <c r="C224" s="83"/>
      <c r="D224" s="83"/>
      <c r="E224" s="83"/>
      <c r="F224" s="83"/>
      <c r="G224" s="83"/>
      <c r="O224" s="131"/>
      <c r="P224" s="131"/>
      <c r="Q224" s="131"/>
      <c r="R224" s="131"/>
      <c r="S224" s="131"/>
    </row>
    <row r="225" spans="1:19" ht="12.75">
      <c r="A225" s="83"/>
      <c r="B225" s="83"/>
      <c r="C225" s="83"/>
      <c r="D225" s="83"/>
      <c r="E225" s="83"/>
      <c r="F225" s="83"/>
      <c r="G225" s="83"/>
      <c r="O225" s="131"/>
      <c r="P225" s="131"/>
      <c r="Q225" s="131"/>
      <c r="R225" s="131"/>
      <c r="S225" s="131"/>
    </row>
    <row r="226" spans="1:19" ht="12.75">
      <c r="A226" s="83"/>
      <c r="B226" s="83"/>
      <c r="C226" s="83"/>
      <c r="D226" s="83"/>
      <c r="E226" s="83"/>
      <c r="F226" s="83"/>
      <c r="G226" s="83"/>
      <c r="O226" s="131"/>
      <c r="P226" s="131"/>
      <c r="Q226" s="131"/>
      <c r="R226" s="131"/>
      <c r="S226" s="131"/>
    </row>
    <row r="227" spans="1:19" ht="12.75">
      <c r="A227" s="83"/>
      <c r="B227" s="83"/>
      <c r="C227" s="83"/>
      <c r="D227" s="83"/>
      <c r="E227" s="83"/>
      <c r="F227" s="83"/>
      <c r="G227" s="83"/>
      <c r="O227" s="131"/>
      <c r="P227" s="131"/>
      <c r="Q227" s="131"/>
      <c r="R227" s="131"/>
      <c r="S227" s="131"/>
    </row>
    <row r="228" spans="1:19" ht="12.75">
      <c r="A228" s="83"/>
      <c r="B228" s="83"/>
      <c r="C228" s="83"/>
      <c r="D228" s="83"/>
      <c r="E228" s="83"/>
      <c r="F228" s="83"/>
      <c r="G228" s="83"/>
      <c r="O228" s="131"/>
      <c r="P228" s="131"/>
      <c r="Q228" s="131"/>
      <c r="R228" s="131"/>
      <c r="S228" s="131"/>
    </row>
    <row r="229" spans="1:19" ht="12.75">
      <c r="A229" s="83"/>
      <c r="B229" s="83"/>
      <c r="C229" s="83"/>
      <c r="D229" s="83"/>
      <c r="E229" s="83"/>
      <c r="F229" s="83"/>
      <c r="G229" s="83"/>
      <c r="O229" s="131"/>
      <c r="P229" s="131"/>
      <c r="Q229" s="131"/>
      <c r="R229" s="131"/>
      <c r="S229" s="131"/>
    </row>
    <row r="230" spans="1:19" ht="12.75">
      <c r="A230" s="83"/>
      <c r="B230" s="83"/>
      <c r="C230" s="83"/>
      <c r="D230" s="83"/>
      <c r="E230" s="83"/>
      <c r="F230" s="83"/>
      <c r="G230" s="83"/>
      <c r="O230" s="131"/>
      <c r="P230" s="131"/>
      <c r="Q230" s="131"/>
      <c r="R230" s="131"/>
      <c r="S230" s="131"/>
    </row>
    <row r="231" spans="1:19" ht="12.75">
      <c r="A231" s="83"/>
      <c r="B231" s="83"/>
      <c r="C231" s="83"/>
      <c r="D231" s="83"/>
      <c r="E231" s="83"/>
      <c r="F231" s="83"/>
      <c r="G231" s="83"/>
      <c r="O231" s="131"/>
      <c r="P231" s="131"/>
      <c r="Q231" s="131"/>
      <c r="R231" s="131"/>
      <c r="S231" s="131"/>
    </row>
    <row r="232" spans="1:19" ht="12.75">
      <c r="A232" s="83"/>
      <c r="B232" s="83"/>
      <c r="C232" s="83"/>
      <c r="D232" s="83"/>
      <c r="E232" s="83"/>
      <c r="F232" s="83"/>
      <c r="G232" s="83"/>
      <c r="O232" s="131"/>
      <c r="P232" s="131"/>
      <c r="Q232" s="131"/>
      <c r="R232" s="131"/>
      <c r="S232" s="131"/>
    </row>
    <row r="233" spans="1:19" ht="12.75">
      <c r="A233" s="83"/>
      <c r="B233" s="83"/>
      <c r="C233" s="83"/>
      <c r="D233" s="83"/>
      <c r="E233" s="83"/>
      <c r="F233" s="83"/>
      <c r="G233" s="83"/>
      <c r="O233" s="131"/>
      <c r="P233" s="131"/>
      <c r="Q233" s="131"/>
      <c r="R233" s="131"/>
      <c r="S233" s="131"/>
    </row>
    <row r="234" spans="1:19" ht="12.75">
      <c r="A234" s="83"/>
      <c r="B234" s="83"/>
      <c r="C234" s="83"/>
      <c r="D234" s="83"/>
      <c r="E234" s="83"/>
      <c r="F234" s="83"/>
      <c r="G234" s="83"/>
      <c r="O234" s="131"/>
      <c r="P234" s="131"/>
      <c r="Q234" s="131"/>
      <c r="R234" s="131"/>
      <c r="S234" s="131"/>
    </row>
    <row r="235" spans="1:19" ht="12.75">
      <c r="A235" s="83"/>
      <c r="B235" s="83"/>
      <c r="C235" s="83"/>
      <c r="D235" s="83"/>
      <c r="E235" s="83"/>
      <c r="F235" s="83"/>
      <c r="G235" s="83"/>
      <c r="O235" s="131"/>
      <c r="P235" s="131"/>
      <c r="Q235" s="131"/>
      <c r="R235" s="131"/>
      <c r="S235" s="131"/>
    </row>
    <row r="236" spans="1:19" ht="12.75">
      <c r="A236" s="83"/>
      <c r="B236" s="83"/>
      <c r="C236" s="83"/>
      <c r="D236" s="83"/>
      <c r="E236" s="83"/>
      <c r="F236" s="83"/>
      <c r="G236" s="83"/>
      <c r="O236" s="131"/>
      <c r="P236" s="131"/>
      <c r="Q236" s="131"/>
      <c r="R236" s="131"/>
      <c r="S236" s="131"/>
    </row>
    <row r="237" spans="1:19" ht="12.75">
      <c r="A237" s="83"/>
      <c r="B237" s="83"/>
      <c r="C237" s="83"/>
      <c r="D237" s="83"/>
      <c r="E237" s="83"/>
      <c r="F237" s="83"/>
      <c r="G237" s="83"/>
      <c r="O237" s="131"/>
      <c r="P237" s="131"/>
      <c r="Q237" s="131"/>
      <c r="R237" s="131"/>
      <c r="S237" s="131"/>
    </row>
    <row r="238" spans="1:19" ht="12.75">
      <c r="A238" s="83"/>
      <c r="B238" s="83"/>
      <c r="C238" s="83"/>
      <c r="D238" s="83"/>
      <c r="E238" s="83"/>
      <c r="F238" s="83"/>
      <c r="G238" s="83"/>
      <c r="O238" s="131"/>
      <c r="P238" s="131"/>
      <c r="Q238" s="131"/>
      <c r="R238" s="131"/>
      <c r="S238" s="131"/>
    </row>
    <row r="239" spans="1:19" ht="12.75">
      <c r="A239" s="83"/>
      <c r="B239" s="83"/>
      <c r="C239" s="83"/>
      <c r="D239" s="83"/>
      <c r="E239" s="83"/>
      <c r="F239" s="83"/>
      <c r="G239" s="83"/>
      <c r="O239" s="131"/>
      <c r="P239" s="131"/>
      <c r="Q239" s="131"/>
      <c r="R239" s="131"/>
      <c r="S239" s="131"/>
    </row>
    <row r="240" spans="1:19" ht="12.75">
      <c r="A240" s="83"/>
      <c r="B240" s="83"/>
      <c r="C240" s="83"/>
      <c r="D240" s="83"/>
      <c r="E240" s="83"/>
      <c r="F240" s="83"/>
      <c r="G240" s="83"/>
      <c r="O240" s="131"/>
      <c r="P240" s="131"/>
      <c r="Q240" s="131"/>
      <c r="R240" s="131"/>
      <c r="S240" s="131"/>
    </row>
    <row r="241" spans="1:19" ht="12.75">
      <c r="A241" s="83"/>
      <c r="B241" s="83"/>
      <c r="C241" s="83"/>
      <c r="D241" s="83"/>
      <c r="E241" s="83"/>
      <c r="F241" s="83"/>
      <c r="G241" s="83"/>
      <c r="O241" s="131"/>
      <c r="P241" s="131"/>
      <c r="Q241" s="131"/>
      <c r="R241" s="131"/>
      <c r="S241" s="131"/>
    </row>
    <row r="242" spans="1:19" ht="12.75">
      <c r="A242" s="83"/>
      <c r="B242" s="83"/>
      <c r="C242" s="83"/>
      <c r="D242" s="83"/>
      <c r="E242" s="83"/>
      <c r="F242" s="83"/>
      <c r="G242" s="83"/>
      <c r="O242" s="131"/>
      <c r="P242" s="131"/>
      <c r="Q242" s="131"/>
      <c r="R242" s="131"/>
      <c r="S242" s="131"/>
    </row>
    <row r="243" spans="1:19" ht="12.75">
      <c r="A243" s="83"/>
      <c r="B243" s="83"/>
      <c r="C243" s="83"/>
      <c r="D243" s="83"/>
      <c r="E243" s="83"/>
      <c r="F243" s="83"/>
      <c r="G243" s="83"/>
      <c r="O243" s="131"/>
      <c r="P243" s="131"/>
      <c r="Q243" s="131"/>
      <c r="R243" s="131"/>
      <c r="S243" s="131"/>
    </row>
    <row r="244" spans="1:19" ht="12.75">
      <c r="A244" s="83"/>
      <c r="B244" s="83"/>
      <c r="C244" s="83"/>
      <c r="D244" s="83"/>
      <c r="E244" s="83"/>
      <c r="F244" s="83"/>
      <c r="G244" s="83"/>
      <c r="O244" s="131"/>
      <c r="P244" s="131"/>
      <c r="Q244" s="131"/>
      <c r="R244" s="131"/>
      <c r="S244" s="131"/>
    </row>
    <row r="245" spans="1:19" ht="12.75">
      <c r="A245" s="83"/>
      <c r="B245" s="83"/>
      <c r="C245" s="83"/>
      <c r="D245" s="83"/>
      <c r="E245" s="83"/>
      <c r="F245" s="83"/>
      <c r="G245" s="83"/>
      <c r="O245" s="131"/>
      <c r="P245" s="131"/>
      <c r="Q245" s="131"/>
      <c r="R245" s="131"/>
      <c r="S245" s="131"/>
    </row>
    <row r="246" spans="1:19" ht="12.75">
      <c r="A246" s="83"/>
      <c r="B246" s="83"/>
      <c r="C246" s="83"/>
      <c r="D246" s="83"/>
      <c r="E246" s="83"/>
      <c r="F246" s="83"/>
      <c r="G246" s="83"/>
      <c r="O246" s="131"/>
      <c r="P246" s="131"/>
      <c r="Q246" s="131"/>
      <c r="R246" s="131"/>
      <c r="S246" s="131"/>
    </row>
    <row r="247" spans="1:19" ht="12.75">
      <c r="A247" s="83"/>
      <c r="B247" s="83"/>
      <c r="C247" s="83"/>
      <c r="D247" s="83"/>
      <c r="E247" s="83"/>
      <c r="F247" s="83"/>
      <c r="G247" s="83"/>
      <c r="O247" s="131"/>
      <c r="P247" s="131"/>
      <c r="Q247" s="131"/>
      <c r="R247" s="131"/>
      <c r="S247" s="131"/>
    </row>
    <row r="248" spans="1:19" ht="12.75">
      <c r="A248" s="83"/>
      <c r="B248" s="83"/>
      <c r="C248" s="83"/>
      <c r="D248" s="83"/>
      <c r="E248" s="83"/>
      <c r="F248" s="83"/>
      <c r="G248" s="83"/>
      <c r="O248" s="131"/>
      <c r="P248" s="131"/>
      <c r="Q248" s="131"/>
      <c r="R248" s="131"/>
      <c r="S248" s="131"/>
    </row>
    <row r="249" spans="1:19" ht="12.75">
      <c r="A249" s="83"/>
      <c r="B249" s="83"/>
      <c r="C249" s="83"/>
      <c r="D249" s="83"/>
      <c r="E249" s="83"/>
      <c r="F249" s="83"/>
      <c r="G249" s="83"/>
      <c r="O249" s="131"/>
      <c r="P249" s="131"/>
      <c r="Q249" s="131"/>
      <c r="R249" s="131"/>
      <c r="S249" s="131"/>
    </row>
    <row r="250" spans="1:19" ht="12.75">
      <c r="A250" s="83"/>
      <c r="B250" s="83"/>
      <c r="C250" s="83"/>
      <c r="D250" s="83"/>
      <c r="E250" s="83"/>
      <c r="F250" s="83"/>
      <c r="G250" s="83"/>
      <c r="O250" s="131"/>
      <c r="P250" s="131"/>
      <c r="Q250" s="131"/>
      <c r="R250" s="131"/>
      <c r="S250" s="131"/>
    </row>
    <row r="251" spans="1:19" ht="12.75">
      <c r="A251" s="83"/>
      <c r="B251" s="83"/>
      <c r="C251" s="83"/>
      <c r="D251" s="83"/>
      <c r="E251" s="83"/>
      <c r="F251" s="83"/>
      <c r="G251" s="83"/>
      <c r="O251" s="131"/>
      <c r="P251" s="131"/>
      <c r="Q251" s="131"/>
      <c r="R251" s="131"/>
      <c r="S251" s="131"/>
    </row>
    <row r="252" spans="1:19" ht="12.75">
      <c r="A252" s="83"/>
      <c r="B252" s="83"/>
      <c r="C252" s="83"/>
      <c r="D252" s="83"/>
      <c r="E252" s="83"/>
      <c r="F252" s="83"/>
      <c r="G252" s="83"/>
      <c r="O252" s="131"/>
      <c r="P252" s="131"/>
      <c r="Q252" s="131"/>
      <c r="R252" s="131"/>
      <c r="S252" s="131"/>
    </row>
    <row r="253" spans="1:19" ht="12.75">
      <c r="A253" s="83"/>
      <c r="B253" s="83"/>
      <c r="C253" s="83"/>
      <c r="D253" s="83"/>
      <c r="E253" s="83"/>
      <c r="F253" s="83"/>
      <c r="G253" s="83"/>
      <c r="O253" s="131"/>
      <c r="P253" s="131"/>
      <c r="Q253" s="131"/>
      <c r="R253" s="131"/>
      <c r="S253" s="131"/>
    </row>
    <row r="254" spans="1:19" ht="12.75">
      <c r="A254" s="83"/>
      <c r="B254" s="83"/>
      <c r="C254" s="83"/>
      <c r="D254" s="83"/>
      <c r="E254" s="83"/>
      <c r="F254" s="83"/>
      <c r="G254" s="83"/>
      <c r="O254" s="131"/>
      <c r="P254" s="131"/>
      <c r="Q254" s="131"/>
      <c r="R254" s="131"/>
      <c r="S254" s="131"/>
    </row>
    <row r="255" spans="1:19" ht="12.75">
      <c r="A255" s="83"/>
      <c r="B255" s="83"/>
      <c r="C255" s="83"/>
      <c r="D255" s="83"/>
      <c r="E255" s="83"/>
      <c r="F255" s="83"/>
      <c r="G255" s="83"/>
      <c r="O255" s="131"/>
      <c r="P255" s="131"/>
      <c r="Q255" s="131"/>
      <c r="R255" s="131"/>
      <c r="S255" s="131"/>
    </row>
    <row r="256" spans="1:19" ht="12.75">
      <c r="A256" s="83"/>
      <c r="B256" s="83"/>
      <c r="C256" s="83"/>
      <c r="D256" s="83"/>
      <c r="E256" s="83"/>
      <c r="F256" s="83"/>
      <c r="G256" s="83"/>
      <c r="O256" s="131"/>
      <c r="P256" s="131"/>
      <c r="Q256" s="131"/>
      <c r="R256" s="131"/>
      <c r="S256" s="131"/>
    </row>
    <row r="257" spans="1:19" ht="12.75">
      <c r="A257" s="83"/>
      <c r="B257" s="83"/>
      <c r="C257" s="83"/>
      <c r="D257" s="83"/>
      <c r="E257" s="83"/>
      <c r="F257" s="83"/>
      <c r="G257" s="83"/>
      <c r="O257" s="131"/>
      <c r="P257" s="131"/>
      <c r="Q257" s="131"/>
      <c r="R257" s="131"/>
      <c r="S257" s="131"/>
    </row>
    <row r="258" spans="1:19" ht="12.75">
      <c r="A258" s="83"/>
      <c r="B258" s="83"/>
      <c r="C258" s="83"/>
      <c r="D258" s="83"/>
      <c r="E258" s="83"/>
      <c r="F258" s="83"/>
      <c r="G258" s="83"/>
      <c r="O258" s="131"/>
      <c r="P258" s="131"/>
      <c r="Q258" s="131"/>
      <c r="R258" s="131"/>
      <c r="S258" s="131"/>
    </row>
    <row r="259" spans="1:19" ht="12.75">
      <c r="A259" s="83"/>
      <c r="B259" s="83"/>
      <c r="C259" s="83"/>
      <c r="D259" s="83"/>
      <c r="E259" s="83"/>
      <c r="F259" s="83"/>
      <c r="G259" s="83"/>
      <c r="O259" s="131"/>
      <c r="P259" s="131"/>
      <c r="Q259" s="131"/>
      <c r="R259" s="131"/>
      <c r="S259" s="131"/>
    </row>
    <row r="260" spans="1:19" ht="12.75">
      <c r="A260" s="83"/>
      <c r="B260" s="83"/>
      <c r="C260" s="83"/>
      <c r="D260" s="83"/>
      <c r="E260" s="83"/>
      <c r="F260" s="83"/>
      <c r="G260" s="83"/>
      <c r="O260" s="131"/>
      <c r="P260" s="131"/>
      <c r="Q260" s="131"/>
      <c r="R260" s="131"/>
      <c r="S260" s="131"/>
    </row>
    <row r="261" spans="1:19" ht="12.75">
      <c r="A261" s="83"/>
      <c r="B261" s="83"/>
      <c r="C261" s="83"/>
      <c r="D261" s="83"/>
      <c r="E261" s="83"/>
      <c r="F261" s="83"/>
      <c r="G261" s="83"/>
      <c r="O261" s="131"/>
      <c r="P261" s="131"/>
      <c r="Q261" s="131"/>
      <c r="R261" s="131"/>
      <c r="S261" s="131"/>
    </row>
    <row r="262" spans="1:19" ht="12.75">
      <c r="A262" s="83"/>
      <c r="B262" s="83"/>
      <c r="C262" s="83"/>
      <c r="D262" s="83"/>
      <c r="E262" s="83"/>
      <c r="F262" s="83"/>
      <c r="G262" s="83"/>
      <c r="O262" s="131"/>
      <c r="P262" s="131"/>
      <c r="Q262" s="131"/>
      <c r="R262" s="131"/>
      <c r="S262" s="131"/>
    </row>
    <row r="263" spans="1:19" ht="12.75">
      <c r="A263" s="83"/>
      <c r="B263" s="83"/>
      <c r="C263" s="83"/>
      <c r="D263" s="83"/>
      <c r="E263" s="83"/>
      <c r="F263" s="83"/>
      <c r="G263" s="83"/>
      <c r="O263" s="131"/>
      <c r="P263" s="131"/>
      <c r="Q263" s="131"/>
      <c r="R263" s="131"/>
      <c r="S263" s="131"/>
    </row>
    <row r="264" spans="1:19" ht="12.75">
      <c r="A264" s="83"/>
      <c r="B264" s="83"/>
      <c r="C264" s="83"/>
      <c r="D264" s="83"/>
      <c r="E264" s="83"/>
      <c r="F264" s="83"/>
      <c r="G264" s="83"/>
      <c r="O264" s="131"/>
      <c r="P264" s="131"/>
      <c r="Q264" s="131"/>
      <c r="R264" s="131"/>
      <c r="S264" s="131"/>
    </row>
    <row r="265" spans="1:19" ht="12.75">
      <c r="A265" s="83"/>
      <c r="B265" s="83"/>
      <c r="C265" s="83"/>
      <c r="D265" s="83"/>
      <c r="E265" s="83"/>
      <c r="F265" s="83"/>
      <c r="G265" s="83"/>
      <c r="O265" s="131"/>
      <c r="P265" s="131"/>
      <c r="Q265" s="131"/>
      <c r="R265" s="131"/>
      <c r="S265" s="131"/>
    </row>
    <row r="266" spans="1:19" ht="12.75">
      <c r="A266" s="83"/>
      <c r="B266" s="83"/>
      <c r="C266" s="83"/>
      <c r="D266" s="83"/>
      <c r="E266" s="83"/>
      <c r="F266" s="83"/>
      <c r="G266" s="83"/>
      <c r="O266" s="131"/>
      <c r="P266" s="131"/>
      <c r="Q266" s="131"/>
      <c r="R266" s="131"/>
      <c r="S266" s="131"/>
    </row>
    <row r="267" spans="1:19" ht="12.75">
      <c r="A267" s="83"/>
      <c r="B267" s="83"/>
      <c r="C267" s="83"/>
      <c r="D267" s="83"/>
      <c r="E267" s="83"/>
      <c r="F267" s="83"/>
      <c r="G267" s="83"/>
      <c r="O267" s="131"/>
      <c r="P267" s="131"/>
      <c r="Q267" s="131"/>
      <c r="R267" s="131"/>
      <c r="S267" s="131"/>
    </row>
    <row r="268" spans="1:19" ht="12.75">
      <c r="A268" s="83"/>
      <c r="B268" s="83"/>
      <c r="C268" s="83"/>
      <c r="D268" s="83"/>
      <c r="E268" s="83"/>
      <c r="F268" s="83"/>
      <c r="G268" s="83"/>
      <c r="O268" s="131"/>
      <c r="P268" s="131"/>
      <c r="Q268" s="131"/>
      <c r="R268" s="131"/>
      <c r="S268" s="131"/>
    </row>
    <row r="269" spans="1:19" ht="12.75">
      <c r="A269" s="83"/>
      <c r="B269" s="83"/>
      <c r="C269" s="83"/>
      <c r="D269" s="83"/>
      <c r="E269" s="83"/>
      <c r="F269" s="83"/>
      <c r="G269" s="83"/>
      <c r="O269" s="131"/>
      <c r="P269" s="131"/>
      <c r="Q269" s="131"/>
      <c r="R269" s="131"/>
      <c r="S269" s="131"/>
    </row>
    <row r="270" spans="1:19" ht="12.75">
      <c r="A270" s="83"/>
      <c r="B270" s="83"/>
      <c r="C270" s="83"/>
      <c r="D270" s="83"/>
      <c r="E270" s="83"/>
      <c r="F270" s="83"/>
      <c r="G270" s="83"/>
      <c r="O270" s="131"/>
      <c r="P270" s="131"/>
      <c r="Q270" s="131"/>
      <c r="R270" s="131"/>
      <c r="S270" s="131"/>
    </row>
    <row r="271" spans="1:19" ht="12.75">
      <c r="A271" s="83"/>
      <c r="B271" s="83"/>
      <c r="C271" s="83"/>
      <c r="D271" s="83"/>
      <c r="E271" s="83"/>
      <c r="F271" s="83"/>
      <c r="G271" s="83"/>
      <c r="O271" s="131"/>
      <c r="P271" s="131"/>
      <c r="Q271" s="131"/>
      <c r="R271" s="131"/>
      <c r="S271" s="131"/>
    </row>
    <row r="272" spans="1:19" ht="12.75">
      <c r="A272" s="83"/>
      <c r="B272" s="83"/>
      <c r="C272" s="83"/>
      <c r="D272" s="83"/>
      <c r="E272" s="83"/>
      <c r="F272" s="83"/>
      <c r="G272" s="83"/>
      <c r="O272" s="131"/>
      <c r="P272" s="131"/>
      <c r="Q272" s="131"/>
      <c r="R272" s="131"/>
      <c r="S272" s="131"/>
    </row>
    <row r="273" spans="1:19" ht="12.75">
      <c r="A273" s="83"/>
      <c r="B273" s="83"/>
      <c r="C273" s="83"/>
      <c r="D273" s="83"/>
      <c r="E273" s="83"/>
      <c r="F273" s="83"/>
      <c r="G273" s="83"/>
      <c r="O273" s="131"/>
      <c r="P273" s="131"/>
      <c r="Q273" s="131"/>
      <c r="R273" s="131"/>
      <c r="S273" s="131"/>
    </row>
    <row r="274" spans="1:19" ht="12.75">
      <c r="A274" s="83"/>
      <c r="B274" s="83"/>
      <c r="C274" s="83"/>
      <c r="D274" s="83"/>
      <c r="E274" s="83"/>
      <c r="F274" s="83"/>
      <c r="G274" s="83"/>
      <c r="O274" s="131"/>
      <c r="P274" s="131"/>
      <c r="Q274" s="131"/>
      <c r="R274" s="131"/>
      <c r="S274" s="131"/>
    </row>
    <row r="275" spans="1:19" ht="12.75">
      <c r="A275" s="83"/>
      <c r="B275" s="83"/>
      <c r="C275" s="83"/>
      <c r="D275" s="83"/>
      <c r="E275" s="83"/>
      <c r="F275" s="83"/>
      <c r="G275" s="83"/>
      <c r="O275" s="131"/>
      <c r="P275" s="131"/>
      <c r="Q275" s="131"/>
      <c r="R275" s="131"/>
      <c r="S275" s="131"/>
    </row>
    <row r="276" spans="1:19" ht="12.75">
      <c r="A276" s="83"/>
      <c r="B276" s="83"/>
      <c r="C276" s="83"/>
      <c r="D276" s="83"/>
      <c r="E276" s="83"/>
      <c r="F276" s="83"/>
      <c r="G276" s="83"/>
      <c r="O276" s="131"/>
      <c r="P276" s="131"/>
      <c r="Q276" s="131"/>
      <c r="R276" s="131"/>
      <c r="S276" s="131"/>
    </row>
    <row r="277" spans="1:19" ht="12.75">
      <c r="A277" s="83"/>
      <c r="B277" s="83"/>
      <c r="C277" s="83"/>
      <c r="D277" s="83"/>
      <c r="E277" s="83"/>
      <c r="F277" s="83"/>
      <c r="G277" s="83"/>
      <c r="O277" s="131"/>
      <c r="P277" s="131"/>
      <c r="Q277" s="131"/>
      <c r="R277" s="131"/>
      <c r="S277" s="131"/>
    </row>
    <row r="278" spans="1:19" ht="12.75">
      <c r="A278" s="83"/>
      <c r="B278" s="83"/>
      <c r="C278" s="83"/>
      <c r="D278" s="83"/>
      <c r="E278" s="83"/>
      <c r="F278" s="83"/>
      <c r="G278" s="83"/>
      <c r="O278" s="131"/>
      <c r="P278" s="131"/>
      <c r="Q278" s="131"/>
      <c r="R278" s="131"/>
      <c r="S278" s="131"/>
    </row>
    <row r="279" spans="1:19" ht="12.75">
      <c r="A279" s="83"/>
      <c r="B279" s="83"/>
      <c r="C279" s="83"/>
      <c r="D279" s="83"/>
      <c r="E279" s="83"/>
      <c r="F279" s="83"/>
      <c r="G279" s="83"/>
      <c r="O279" s="131"/>
      <c r="P279" s="131"/>
      <c r="Q279" s="131"/>
      <c r="R279" s="131"/>
      <c r="S279" s="131"/>
    </row>
    <row r="280" spans="1:19" ht="12.75">
      <c r="A280" s="83"/>
      <c r="B280" s="83"/>
      <c r="C280" s="83"/>
      <c r="D280" s="83"/>
      <c r="E280" s="83"/>
      <c r="F280" s="83"/>
      <c r="G280" s="83"/>
      <c r="O280" s="131"/>
      <c r="P280" s="131"/>
      <c r="Q280" s="131"/>
      <c r="R280" s="131"/>
      <c r="S280" s="131"/>
    </row>
    <row r="281" spans="1:19" ht="12.75">
      <c r="A281" s="83"/>
      <c r="B281" s="83"/>
      <c r="C281" s="83"/>
      <c r="D281" s="83"/>
      <c r="E281" s="83"/>
      <c r="F281" s="83"/>
      <c r="G281" s="83"/>
      <c r="O281" s="131"/>
      <c r="P281" s="131"/>
      <c r="Q281" s="131"/>
      <c r="R281" s="131"/>
      <c r="S281" s="131"/>
    </row>
    <row r="282" spans="1:19" ht="12.75">
      <c r="A282" s="83"/>
      <c r="B282" s="83"/>
      <c r="C282" s="83"/>
      <c r="D282" s="83"/>
      <c r="E282" s="83"/>
      <c r="F282" s="83"/>
      <c r="G282" s="83"/>
      <c r="O282" s="131"/>
      <c r="P282" s="131"/>
      <c r="Q282" s="131"/>
      <c r="R282" s="131"/>
      <c r="S282" s="131"/>
    </row>
    <row r="283" spans="1:19" ht="12.75">
      <c r="A283" s="83"/>
      <c r="B283" s="83"/>
      <c r="C283" s="83"/>
      <c r="D283" s="83"/>
      <c r="E283" s="83"/>
      <c r="F283" s="83"/>
      <c r="G283" s="83"/>
      <c r="O283" s="131"/>
      <c r="P283" s="131"/>
      <c r="Q283" s="131"/>
      <c r="R283" s="131"/>
      <c r="S283" s="131"/>
    </row>
    <row r="284" spans="1:19" ht="12.75">
      <c r="A284" s="83"/>
      <c r="B284" s="83"/>
      <c r="C284" s="83"/>
      <c r="D284" s="83"/>
      <c r="E284" s="83"/>
      <c r="F284" s="83"/>
      <c r="G284" s="83"/>
      <c r="O284" s="131"/>
      <c r="P284" s="131"/>
      <c r="Q284" s="131"/>
      <c r="R284" s="131"/>
      <c r="S284" s="131"/>
    </row>
    <row r="285" spans="1:19" ht="12.75">
      <c r="A285" s="83"/>
      <c r="B285" s="83"/>
      <c r="C285" s="83"/>
      <c r="D285" s="83"/>
      <c r="E285" s="83"/>
      <c r="F285" s="83"/>
      <c r="G285" s="83"/>
      <c r="O285" s="131"/>
      <c r="P285" s="131"/>
      <c r="Q285" s="131"/>
      <c r="R285" s="131"/>
      <c r="S285" s="131"/>
    </row>
    <row r="286" spans="1:19" ht="12.75">
      <c r="A286" s="83"/>
      <c r="B286" s="83"/>
      <c r="C286" s="83"/>
      <c r="D286" s="83"/>
      <c r="E286" s="83"/>
      <c r="F286" s="83"/>
      <c r="G286" s="83"/>
      <c r="O286" s="131"/>
      <c r="P286" s="131"/>
      <c r="Q286" s="131"/>
      <c r="R286" s="131"/>
      <c r="S286" s="131"/>
    </row>
    <row r="287" spans="1:19" ht="12.75">
      <c r="A287" s="83"/>
      <c r="B287" s="83"/>
      <c r="C287" s="83"/>
      <c r="D287" s="83"/>
      <c r="E287" s="83"/>
      <c r="F287" s="83"/>
      <c r="G287" s="83"/>
      <c r="O287" s="131"/>
      <c r="P287" s="131"/>
      <c r="Q287" s="131"/>
      <c r="R287" s="131"/>
      <c r="S287" s="131"/>
    </row>
    <row r="288" spans="1:19" ht="12.75">
      <c r="A288" s="83"/>
      <c r="B288" s="83"/>
      <c r="C288" s="83"/>
      <c r="D288" s="83"/>
      <c r="E288" s="83"/>
      <c r="F288" s="83"/>
      <c r="G288" s="83"/>
      <c r="O288" s="131"/>
      <c r="P288" s="131"/>
      <c r="Q288" s="131"/>
      <c r="R288" s="131"/>
      <c r="S288" s="131"/>
    </row>
    <row r="289" spans="1:19" ht="12.75">
      <c r="A289" s="83"/>
      <c r="B289" s="83"/>
      <c r="C289" s="83"/>
      <c r="D289" s="83"/>
      <c r="E289" s="83"/>
      <c r="F289" s="83"/>
      <c r="G289" s="83"/>
      <c r="O289" s="131"/>
      <c r="P289" s="131"/>
      <c r="Q289" s="131"/>
      <c r="R289" s="131"/>
      <c r="S289" s="131"/>
    </row>
    <row r="290" spans="1:19" ht="12.75">
      <c r="A290" s="83"/>
      <c r="B290" s="83"/>
      <c r="C290" s="83"/>
      <c r="D290" s="83"/>
      <c r="E290" s="83"/>
      <c r="F290" s="83"/>
      <c r="G290" s="83"/>
      <c r="O290" s="131"/>
      <c r="P290" s="131"/>
      <c r="Q290" s="131"/>
      <c r="R290" s="131"/>
      <c r="S290" s="131"/>
    </row>
    <row r="291" spans="1:19" ht="12.75">
      <c r="A291" s="83"/>
      <c r="B291" s="83"/>
      <c r="C291" s="83"/>
      <c r="D291" s="83"/>
      <c r="E291" s="83"/>
      <c r="F291" s="83"/>
      <c r="G291" s="83"/>
      <c r="O291" s="131"/>
      <c r="P291" s="131"/>
      <c r="Q291" s="131"/>
      <c r="R291" s="131"/>
      <c r="S291" s="131"/>
    </row>
    <row r="292" spans="1:19" ht="12.75">
      <c r="A292" s="83"/>
      <c r="B292" s="83"/>
      <c r="C292" s="83"/>
      <c r="D292" s="83"/>
      <c r="E292" s="83"/>
      <c r="F292" s="83"/>
      <c r="G292" s="83"/>
      <c r="O292" s="131"/>
      <c r="P292" s="131"/>
      <c r="Q292" s="131"/>
      <c r="R292" s="131"/>
      <c r="S292" s="131"/>
    </row>
    <row r="293" spans="1:19" ht="12.75">
      <c r="A293" s="83"/>
      <c r="B293" s="83"/>
      <c r="C293" s="83"/>
      <c r="D293" s="83"/>
      <c r="E293" s="83"/>
      <c r="F293" s="83"/>
      <c r="G293" s="83"/>
      <c r="O293" s="131"/>
      <c r="P293" s="131"/>
      <c r="Q293" s="131"/>
      <c r="R293" s="131"/>
      <c r="S293" s="131"/>
    </row>
    <row r="294" spans="1:19" ht="12.75">
      <c r="A294" s="83"/>
      <c r="B294" s="83"/>
      <c r="C294" s="83"/>
      <c r="D294" s="83"/>
      <c r="E294" s="83"/>
      <c r="F294" s="83"/>
      <c r="G294" s="83"/>
      <c r="O294" s="131"/>
      <c r="P294" s="131"/>
      <c r="Q294" s="131"/>
      <c r="R294" s="131"/>
      <c r="S294" s="131"/>
    </row>
    <row r="295" spans="1:19" ht="12.75">
      <c r="A295" s="83"/>
      <c r="B295" s="83"/>
      <c r="C295" s="83"/>
      <c r="D295" s="83"/>
      <c r="E295" s="83"/>
      <c r="F295" s="83"/>
      <c r="G295" s="83"/>
      <c r="O295" s="131"/>
      <c r="P295" s="131"/>
      <c r="Q295" s="131"/>
      <c r="R295" s="131"/>
      <c r="S295" s="131"/>
    </row>
    <row r="296" spans="1:19" ht="12.75">
      <c r="A296" s="83"/>
      <c r="B296" s="83"/>
      <c r="C296" s="83"/>
      <c r="D296" s="83"/>
      <c r="E296" s="83"/>
      <c r="F296" s="83"/>
      <c r="G296" s="83"/>
      <c r="O296" s="131"/>
      <c r="P296" s="131"/>
      <c r="Q296" s="131"/>
      <c r="R296" s="131"/>
      <c r="S296" s="131"/>
    </row>
    <row r="297" spans="1:19" ht="12.75">
      <c r="A297" s="83"/>
      <c r="B297" s="83"/>
      <c r="C297" s="83"/>
      <c r="D297" s="83"/>
      <c r="E297" s="83"/>
      <c r="F297" s="83"/>
      <c r="G297" s="83"/>
      <c r="O297" s="131"/>
      <c r="P297" s="131"/>
      <c r="Q297" s="131"/>
      <c r="R297" s="131"/>
      <c r="S297" s="131"/>
    </row>
    <row r="298" spans="1:19" ht="12.75">
      <c r="A298" s="83"/>
      <c r="B298" s="83"/>
      <c r="C298" s="83"/>
      <c r="D298" s="83"/>
      <c r="E298" s="83"/>
      <c r="F298" s="83"/>
      <c r="G298" s="83"/>
      <c r="O298" s="131"/>
      <c r="P298" s="131"/>
      <c r="Q298" s="131"/>
      <c r="R298" s="131"/>
      <c r="S298" s="131"/>
    </row>
    <row r="299" spans="1:19" ht="12.75">
      <c r="A299" s="83"/>
      <c r="B299" s="83"/>
      <c r="C299" s="83"/>
      <c r="D299" s="83"/>
      <c r="E299" s="83"/>
      <c r="F299" s="83"/>
      <c r="G299" s="83"/>
      <c r="O299" s="131"/>
      <c r="P299" s="131"/>
      <c r="Q299" s="131"/>
      <c r="R299" s="131"/>
      <c r="S299" s="131"/>
    </row>
    <row r="300" spans="1:19" ht="12.75">
      <c r="A300" s="83"/>
      <c r="B300" s="83"/>
      <c r="C300" s="83"/>
      <c r="D300" s="83"/>
      <c r="E300" s="83"/>
      <c r="F300" s="83"/>
      <c r="G300" s="83"/>
      <c r="O300" s="131"/>
      <c r="P300" s="131"/>
      <c r="Q300" s="131"/>
      <c r="R300" s="131"/>
      <c r="S300" s="131"/>
    </row>
    <row r="301" spans="1:19" ht="12.75">
      <c r="A301" s="83"/>
      <c r="B301" s="83"/>
      <c r="C301" s="83"/>
      <c r="D301" s="83"/>
      <c r="E301" s="83"/>
      <c r="F301" s="83"/>
      <c r="G301" s="83"/>
      <c r="O301" s="131"/>
      <c r="P301" s="131"/>
      <c r="Q301" s="131"/>
      <c r="R301" s="131"/>
      <c r="S301" s="131"/>
    </row>
    <row r="302" spans="1:19" ht="12.75">
      <c r="A302" s="83"/>
      <c r="B302" s="83"/>
      <c r="C302" s="83"/>
      <c r="D302" s="83"/>
      <c r="E302" s="83"/>
      <c r="F302" s="83"/>
      <c r="G302" s="83"/>
      <c r="O302" s="131"/>
      <c r="P302" s="131"/>
      <c r="Q302" s="131"/>
      <c r="R302" s="131"/>
      <c r="S302" s="131"/>
    </row>
    <row r="303" spans="1:19" ht="12.75">
      <c r="A303" s="83"/>
      <c r="B303" s="83"/>
      <c r="C303" s="83"/>
      <c r="D303" s="83"/>
      <c r="E303" s="83"/>
      <c r="F303" s="83"/>
      <c r="G303" s="83"/>
      <c r="O303" s="131"/>
      <c r="P303" s="131"/>
      <c r="Q303" s="131"/>
      <c r="R303" s="131"/>
      <c r="S303" s="131"/>
    </row>
    <row r="304" spans="1:19" ht="12.75">
      <c r="A304" s="83"/>
      <c r="B304" s="83"/>
      <c r="C304" s="83"/>
      <c r="D304" s="83"/>
      <c r="E304" s="83"/>
      <c r="F304" s="83"/>
      <c r="G304" s="83"/>
      <c r="O304" s="131"/>
      <c r="P304" s="131"/>
      <c r="Q304" s="131"/>
      <c r="R304" s="131"/>
      <c r="S304" s="131"/>
    </row>
    <row r="305" spans="1:19" ht="12.75">
      <c r="A305" s="83"/>
      <c r="B305" s="83"/>
      <c r="C305" s="83"/>
      <c r="D305" s="83"/>
      <c r="E305" s="83"/>
      <c r="F305" s="83"/>
      <c r="G305" s="83"/>
      <c r="O305" s="131"/>
      <c r="P305" s="131"/>
      <c r="Q305" s="131"/>
      <c r="R305" s="131"/>
      <c r="S305" s="131"/>
    </row>
    <row r="306" spans="1:19" ht="12.75">
      <c r="A306" s="83"/>
      <c r="B306" s="83"/>
      <c r="C306" s="83"/>
      <c r="D306" s="83"/>
      <c r="E306" s="83"/>
      <c r="F306" s="83"/>
      <c r="G306" s="83"/>
      <c r="O306" s="131"/>
      <c r="P306" s="131"/>
      <c r="Q306" s="131"/>
      <c r="R306" s="131"/>
      <c r="S306" s="131"/>
    </row>
    <row r="307" spans="1:19" ht="12.75">
      <c r="A307" s="83"/>
      <c r="B307" s="83"/>
      <c r="C307" s="83"/>
      <c r="D307" s="83"/>
      <c r="E307" s="83"/>
      <c r="F307" s="83"/>
      <c r="G307" s="83"/>
      <c r="O307" s="131"/>
      <c r="P307" s="131"/>
      <c r="Q307" s="131"/>
      <c r="R307" s="131"/>
      <c r="S307" s="131"/>
    </row>
    <row r="308" spans="1:19" ht="12.75">
      <c r="A308" s="83"/>
      <c r="B308" s="83"/>
      <c r="C308" s="83"/>
      <c r="D308" s="83"/>
      <c r="E308" s="83"/>
      <c r="F308" s="83"/>
      <c r="G308" s="83"/>
      <c r="O308" s="131"/>
      <c r="P308" s="131"/>
      <c r="Q308" s="131"/>
      <c r="R308" s="131"/>
      <c r="S308" s="131"/>
    </row>
    <row r="309" spans="1:19" ht="12.75">
      <c r="A309" s="83"/>
      <c r="B309" s="83"/>
      <c r="C309" s="83"/>
      <c r="D309" s="83"/>
      <c r="E309" s="83"/>
      <c r="F309" s="83"/>
      <c r="G309" s="83"/>
      <c r="O309" s="131"/>
      <c r="P309" s="131"/>
      <c r="Q309" s="131"/>
      <c r="R309" s="131"/>
      <c r="S309" s="131"/>
    </row>
    <row r="310" spans="1:19" ht="12.75">
      <c r="A310" s="83"/>
      <c r="B310" s="83"/>
      <c r="C310" s="83"/>
      <c r="D310" s="83"/>
      <c r="E310" s="83"/>
      <c r="F310" s="83"/>
      <c r="G310" s="83"/>
      <c r="O310" s="131"/>
      <c r="P310" s="131"/>
      <c r="Q310" s="131"/>
      <c r="R310" s="131"/>
      <c r="S310" s="131"/>
    </row>
    <row r="311" spans="1:19" ht="12.75">
      <c r="A311" s="83"/>
      <c r="B311" s="83"/>
      <c r="C311" s="83"/>
      <c r="D311" s="83"/>
      <c r="E311" s="83"/>
      <c r="F311" s="83"/>
      <c r="G311" s="83"/>
      <c r="O311" s="131"/>
      <c r="P311" s="131"/>
      <c r="Q311" s="131"/>
      <c r="R311" s="131"/>
      <c r="S311" s="131"/>
    </row>
    <row r="312" spans="1:19" ht="12.75">
      <c r="A312" s="83"/>
      <c r="B312" s="83"/>
      <c r="C312" s="83"/>
      <c r="D312" s="83"/>
      <c r="E312" s="83"/>
      <c r="F312" s="83"/>
      <c r="G312" s="83"/>
      <c r="O312" s="131"/>
      <c r="P312" s="131"/>
      <c r="Q312" s="131"/>
      <c r="R312" s="131"/>
      <c r="S312" s="131"/>
    </row>
    <row r="313" spans="1:19" ht="12.75">
      <c r="A313" s="83"/>
      <c r="B313" s="83"/>
      <c r="C313" s="83"/>
      <c r="D313" s="83"/>
      <c r="E313" s="83"/>
      <c r="F313" s="83"/>
      <c r="G313" s="83"/>
      <c r="O313" s="131"/>
      <c r="P313" s="131"/>
      <c r="Q313" s="131"/>
      <c r="R313" s="131"/>
      <c r="S313" s="131"/>
    </row>
    <row r="314" spans="1:19" ht="12.75">
      <c r="A314" s="83"/>
      <c r="B314" s="83"/>
      <c r="C314" s="83"/>
      <c r="D314" s="83"/>
      <c r="E314" s="83"/>
      <c r="F314" s="83"/>
      <c r="G314" s="83"/>
      <c r="O314" s="131"/>
      <c r="P314" s="131"/>
      <c r="Q314" s="131"/>
      <c r="R314" s="131"/>
      <c r="S314" s="131"/>
    </row>
    <row r="315" spans="1:19" ht="12.75">
      <c r="A315" s="83"/>
      <c r="B315" s="83"/>
      <c r="C315" s="83"/>
      <c r="D315" s="83"/>
      <c r="E315" s="83"/>
      <c r="F315" s="83"/>
      <c r="G315" s="83"/>
      <c r="O315" s="131"/>
      <c r="P315" s="131"/>
      <c r="Q315" s="131"/>
      <c r="R315" s="131"/>
      <c r="S315" s="131"/>
    </row>
    <row r="316" spans="1:19" ht="12.75">
      <c r="A316" s="83"/>
      <c r="B316" s="83"/>
      <c r="C316" s="83"/>
      <c r="D316" s="83"/>
      <c r="E316" s="83"/>
      <c r="F316" s="83"/>
      <c r="G316" s="83"/>
      <c r="O316" s="131"/>
      <c r="P316" s="131"/>
      <c r="Q316" s="131"/>
      <c r="R316" s="131"/>
      <c r="S316" s="131"/>
    </row>
    <row r="317" spans="1:19" ht="12.75">
      <c r="A317" s="83"/>
      <c r="B317" s="83"/>
      <c r="C317" s="83"/>
      <c r="D317" s="83"/>
      <c r="E317" s="83"/>
      <c r="F317" s="83"/>
      <c r="G317" s="83"/>
      <c r="O317" s="131"/>
      <c r="P317" s="131"/>
      <c r="Q317" s="131"/>
      <c r="R317" s="131"/>
      <c r="S317" s="131"/>
    </row>
    <row r="318" spans="1:19" ht="12.75">
      <c r="A318" s="83"/>
      <c r="B318" s="83"/>
      <c r="C318" s="83"/>
      <c r="D318" s="83"/>
      <c r="E318" s="83"/>
      <c r="F318" s="83"/>
      <c r="G318" s="83"/>
      <c r="O318" s="131"/>
      <c r="P318" s="131"/>
      <c r="Q318" s="131"/>
      <c r="R318" s="131"/>
      <c r="S318" s="131"/>
    </row>
    <row r="319" spans="1:19" ht="12.75">
      <c r="A319" s="83"/>
      <c r="B319" s="83"/>
      <c r="C319" s="83"/>
      <c r="D319" s="83"/>
      <c r="E319" s="83"/>
      <c r="F319" s="83"/>
      <c r="G319" s="83"/>
      <c r="O319" s="131"/>
      <c r="P319" s="131"/>
      <c r="Q319" s="131"/>
      <c r="R319" s="131"/>
      <c r="S319" s="131"/>
    </row>
    <row r="320" spans="1:19" ht="12.75">
      <c r="A320" s="83"/>
      <c r="B320" s="83"/>
      <c r="C320" s="83"/>
      <c r="D320" s="83"/>
      <c r="E320" s="83"/>
      <c r="F320" s="83"/>
      <c r="G320" s="83"/>
      <c r="O320" s="131"/>
      <c r="P320" s="131"/>
      <c r="Q320" s="131"/>
      <c r="R320" s="131"/>
      <c r="S320" s="131"/>
    </row>
    <row r="321" spans="1:19" ht="12.75">
      <c r="A321" s="83"/>
      <c r="B321" s="83"/>
      <c r="C321" s="83"/>
      <c r="D321" s="83"/>
      <c r="E321" s="83"/>
      <c r="F321" s="83"/>
      <c r="G321" s="83"/>
      <c r="O321" s="131"/>
      <c r="P321" s="131"/>
      <c r="Q321" s="131"/>
      <c r="R321" s="131"/>
      <c r="S321" s="131"/>
    </row>
    <row r="322" spans="1:19" ht="12.75">
      <c r="A322" s="83"/>
      <c r="B322" s="83"/>
      <c r="C322" s="83"/>
      <c r="D322" s="83"/>
      <c r="E322" s="83"/>
      <c r="F322" s="83"/>
      <c r="G322" s="83"/>
      <c r="O322" s="131"/>
      <c r="P322" s="131"/>
      <c r="Q322" s="131"/>
      <c r="R322" s="131"/>
      <c r="S322" s="131"/>
    </row>
    <row r="323" spans="1:19" ht="12.75">
      <c r="A323" s="83"/>
      <c r="B323" s="83"/>
      <c r="C323" s="83"/>
      <c r="D323" s="83"/>
      <c r="E323" s="83"/>
      <c r="F323" s="83"/>
      <c r="G323" s="83"/>
      <c r="O323" s="131"/>
      <c r="P323" s="131"/>
      <c r="Q323" s="131"/>
      <c r="R323" s="131"/>
      <c r="S323" s="131"/>
    </row>
    <row r="324" spans="1:19" ht="12.75">
      <c r="A324" s="83"/>
      <c r="B324" s="83"/>
      <c r="C324" s="83"/>
      <c r="D324" s="83"/>
      <c r="E324" s="83"/>
      <c r="F324" s="83"/>
      <c r="G324" s="83"/>
      <c r="O324" s="131"/>
      <c r="P324" s="131"/>
      <c r="Q324" s="131"/>
      <c r="R324" s="131"/>
      <c r="S324" s="131"/>
    </row>
    <row r="325" spans="1:19" ht="12.75">
      <c r="A325" s="83"/>
      <c r="B325" s="83"/>
      <c r="C325" s="83"/>
      <c r="D325" s="83"/>
      <c r="E325" s="83"/>
      <c r="F325" s="83"/>
      <c r="G325" s="83"/>
      <c r="O325" s="131"/>
      <c r="P325" s="131"/>
      <c r="Q325" s="131"/>
      <c r="R325" s="131"/>
      <c r="S325" s="131"/>
    </row>
    <row r="326" spans="1:19" ht="12.75">
      <c r="A326" s="83"/>
      <c r="B326" s="83"/>
      <c r="C326" s="83"/>
      <c r="D326" s="83"/>
      <c r="E326" s="83"/>
      <c r="F326" s="83"/>
      <c r="G326" s="83"/>
      <c r="O326" s="131"/>
      <c r="P326" s="131"/>
      <c r="Q326" s="131"/>
      <c r="R326" s="131"/>
      <c r="S326" s="131"/>
    </row>
    <row r="327" spans="1:19" ht="12.75">
      <c r="A327" s="83"/>
      <c r="B327" s="83"/>
      <c r="C327" s="83"/>
      <c r="D327" s="83"/>
      <c r="E327" s="83"/>
      <c r="F327" s="83"/>
      <c r="G327" s="83"/>
      <c r="O327" s="131"/>
      <c r="P327" s="131"/>
      <c r="Q327" s="131"/>
      <c r="R327" s="131"/>
      <c r="S327" s="131"/>
    </row>
    <row r="328" spans="1:19" ht="12.75">
      <c r="A328" s="83"/>
      <c r="B328" s="83"/>
      <c r="C328" s="83"/>
      <c r="D328" s="83"/>
      <c r="E328" s="83"/>
      <c r="F328" s="83"/>
      <c r="G328" s="83"/>
      <c r="O328" s="131"/>
      <c r="P328" s="131"/>
      <c r="Q328" s="131"/>
      <c r="R328" s="131"/>
      <c r="S328" s="131"/>
    </row>
    <row r="329" spans="1:19" ht="12.75">
      <c r="A329" s="83"/>
      <c r="B329" s="83"/>
      <c r="C329" s="83"/>
      <c r="D329" s="83"/>
      <c r="E329" s="83"/>
      <c r="F329" s="83"/>
      <c r="G329" s="83"/>
      <c r="O329" s="131"/>
      <c r="P329" s="131"/>
      <c r="Q329" s="131"/>
      <c r="R329" s="131"/>
      <c r="S329" s="131"/>
    </row>
    <row r="330" spans="1:19" ht="12.75">
      <c r="A330" s="83"/>
      <c r="B330" s="83"/>
      <c r="C330" s="83"/>
      <c r="D330" s="83"/>
      <c r="E330" s="83"/>
      <c r="F330" s="83"/>
      <c r="G330" s="83"/>
      <c r="O330" s="131"/>
      <c r="P330" s="131"/>
      <c r="Q330" s="131"/>
      <c r="R330" s="131"/>
      <c r="S330" s="131"/>
    </row>
    <row r="331" spans="1:19" ht="12.75">
      <c r="A331" s="83"/>
      <c r="B331" s="83"/>
      <c r="C331" s="83"/>
      <c r="D331" s="83"/>
      <c r="E331" s="83"/>
      <c r="F331" s="83"/>
      <c r="G331" s="83"/>
      <c r="O331" s="131"/>
      <c r="P331" s="131"/>
      <c r="Q331" s="131"/>
      <c r="R331" s="131"/>
      <c r="S331" s="131"/>
    </row>
    <row r="332" spans="1:19" ht="12.75">
      <c r="A332" s="83"/>
      <c r="B332" s="83"/>
      <c r="C332" s="83"/>
      <c r="D332" s="83"/>
      <c r="E332" s="83"/>
      <c r="F332" s="83"/>
      <c r="G332" s="83"/>
      <c r="O332" s="131"/>
      <c r="P332" s="131"/>
      <c r="Q332" s="131"/>
      <c r="R332" s="131"/>
      <c r="S332" s="131"/>
    </row>
    <row r="333" spans="1:19" ht="12.75">
      <c r="A333" s="83"/>
      <c r="B333" s="83"/>
      <c r="C333" s="83"/>
      <c r="D333" s="83"/>
      <c r="E333" s="83"/>
      <c r="F333" s="83"/>
      <c r="G333" s="83"/>
      <c r="O333" s="131"/>
      <c r="P333" s="131"/>
      <c r="Q333" s="131"/>
      <c r="R333" s="131"/>
      <c r="S333" s="131"/>
    </row>
    <row r="334" spans="1:19" ht="12.75">
      <c r="A334" s="83"/>
      <c r="B334" s="83"/>
      <c r="C334" s="83"/>
      <c r="D334" s="83"/>
      <c r="E334" s="83"/>
      <c r="F334" s="83"/>
      <c r="G334" s="83"/>
      <c r="O334" s="131"/>
      <c r="P334" s="131"/>
      <c r="Q334" s="131"/>
      <c r="R334" s="131"/>
      <c r="S334" s="131"/>
    </row>
    <row r="335" spans="1:19" ht="12.75">
      <c r="A335" s="83"/>
      <c r="B335" s="83"/>
      <c r="C335" s="83"/>
      <c r="D335" s="83"/>
      <c r="E335" s="83"/>
      <c r="F335" s="83"/>
      <c r="G335" s="83"/>
      <c r="O335" s="131"/>
      <c r="P335" s="131"/>
      <c r="Q335" s="131"/>
      <c r="R335" s="131"/>
      <c r="S335" s="131"/>
    </row>
    <row r="336" spans="1:19" ht="12.75">
      <c r="A336" s="83"/>
      <c r="B336" s="83"/>
      <c r="C336" s="83"/>
      <c r="D336" s="83"/>
      <c r="E336" s="83"/>
      <c r="F336" s="83"/>
      <c r="G336" s="83"/>
      <c r="O336" s="131"/>
      <c r="P336" s="131"/>
      <c r="Q336" s="131"/>
      <c r="R336" s="131"/>
      <c r="S336" s="131"/>
    </row>
    <row r="337" spans="1:19" ht="12.75">
      <c r="A337" s="83"/>
      <c r="B337" s="83"/>
      <c r="C337" s="83"/>
      <c r="D337" s="83"/>
      <c r="E337" s="83"/>
      <c r="F337" s="83"/>
      <c r="G337" s="83"/>
      <c r="O337" s="131"/>
      <c r="P337" s="131"/>
      <c r="Q337" s="131"/>
      <c r="R337" s="131"/>
      <c r="S337" s="131"/>
    </row>
    <row r="338" spans="1:19" ht="12.75">
      <c r="A338" s="83"/>
      <c r="B338" s="83"/>
      <c r="C338" s="83"/>
      <c r="D338" s="83"/>
      <c r="E338" s="83"/>
      <c r="F338" s="83"/>
      <c r="G338" s="83"/>
      <c r="O338" s="131"/>
      <c r="P338" s="131"/>
      <c r="Q338" s="131"/>
      <c r="R338" s="131"/>
      <c r="S338" s="131"/>
    </row>
    <row r="339" spans="1:19" ht="12.75">
      <c r="A339" s="83"/>
      <c r="B339" s="83"/>
      <c r="C339" s="83"/>
      <c r="D339" s="83"/>
      <c r="E339" s="83"/>
      <c r="F339" s="83"/>
      <c r="G339" s="83"/>
      <c r="O339" s="131"/>
      <c r="P339" s="131"/>
      <c r="Q339" s="131"/>
      <c r="R339" s="131"/>
      <c r="S339" s="131"/>
    </row>
    <row r="340" spans="1:19" ht="12.75">
      <c r="A340" s="83"/>
      <c r="B340" s="83"/>
      <c r="C340" s="83"/>
      <c r="D340" s="83"/>
      <c r="E340" s="83"/>
      <c r="F340" s="83"/>
      <c r="G340" s="83"/>
      <c r="O340" s="131"/>
      <c r="P340" s="131"/>
      <c r="Q340" s="131"/>
      <c r="R340" s="131"/>
      <c r="S340" s="131"/>
    </row>
    <row r="341" spans="1:19" ht="12.75">
      <c r="A341" s="83"/>
      <c r="B341" s="83"/>
      <c r="C341" s="83"/>
      <c r="D341" s="83"/>
      <c r="E341" s="83"/>
      <c r="F341" s="83"/>
      <c r="G341" s="83"/>
      <c r="O341" s="131"/>
      <c r="P341" s="131"/>
      <c r="Q341" s="131"/>
      <c r="R341" s="131"/>
      <c r="S341" s="131"/>
    </row>
    <row r="342" spans="1:19" ht="12.75">
      <c r="A342" s="83"/>
      <c r="B342" s="83"/>
      <c r="C342" s="83"/>
      <c r="D342" s="83"/>
      <c r="E342" s="83"/>
      <c r="F342" s="83"/>
      <c r="G342" s="83"/>
      <c r="O342" s="131"/>
      <c r="P342" s="131"/>
      <c r="Q342" s="131"/>
      <c r="R342" s="131"/>
      <c r="S342" s="131"/>
    </row>
    <row r="343" spans="1:19" ht="12.75">
      <c r="A343" s="83"/>
      <c r="B343" s="83"/>
      <c r="C343" s="83"/>
      <c r="D343" s="83"/>
      <c r="E343" s="83"/>
      <c r="F343" s="83"/>
      <c r="G343" s="83"/>
      <c r="O343" s="131"/>
      <c r="P343" s="131"/>
      <c r="Q343" s="131"/>
      <c r="R343" s="131"/>
      <c r="S343" s="131"/>
    </row>
    <row r="344" spans="1:19" ht="12.75">
      <c r="A344" s="83"/>
      <c r="B344" s="83"/>
      <c r="C344" s="83"/>
      <c r="D344" s="83"/>
      <c r="E344" s="83"/>
      <c r="F344" s="83"/>
      <c r="G344" s="83"/>
      <c r="O344" s="131"/>
      <c r="P344" s="131"/>
      <c r="Q344" s="131"/>
      <c r="R344" s="131"/>
      <c r="S344" s="131"/>
    </row>
    <row r="345" spans="1:19" ht="12.75">
      <c r="A345" s="83"/>
      <c r="B345" s="83"/>
      <c r="C345" s="83"/>
      <c r="D345" s="83"/>
      <c r="E345" s="83"/>
      <c r="F345" s="83"/>
      <c r="G345" s="83"/>
      <c r="O345" s="131"/>
      <c r="P345" s="131"/>
      <c r="Q345" s="131"/>
      <c r="R345" s="131"/>
      <c r="S345" s="131"/>
    </row>
    <row r="346" spans="1:19" ht="12.75">
      <c r="A346" s="83"/>
      <c r="B346" s="83"/>
      <c r="C346" s="83"/>
      <c r="D346" s="83"/>
      <c r="E346" s="83"/>
      <c r="F346" s="83"/>
      <c r="G346" s="83"/>
      <c r="O346" s="131"/>
      <c r="P346" s="131"/>
      <c r="Q346" s="131"/>
      <c r="R346" s="131"/>
      <c r="S346" s="131"/>
    </row>
    <row r="347" spans="1:19" ht="12.75">
      <c r="A347" s="83"/>
      <c r="B347" s="83"/>
      <c r="C347" s="83"/>
      <c r="D347" s="83"/>
      <c r="E347" s="83"/>
      <c r="F347" s="83"/>
      <c r="G347" s="83"/>
      <c r="O347" s="131"/>
      <c r="P347" s="131"/>
      <c r="Q347" s="131"/>
      <c r="R347" s="131"/>
      <c r="S347" s="131"/>
    </row>
    <row r="348" spans="1:19" ht="12.75">
      <c r="A348" s="83"/>
      <c r="B348" s="83"/>
      <c r="C348" s="83"/>
      <c r="D348" s="83"/>
      <c r="E348" s="83"/>
      <c r="F348" s="83"/>
      <c r="G348" s="83"/>
      <c r="O348" s="131"/>
      <c r="P348" s="131"/>
      <c r="Q348" s="131"/>
      <c r="R348" s="131"/>
      <c r="S348" s="131"/>
    </row>
    <row r="349" spans="1:19" ht="12.75">
      <c r="A349" s="83"/>
      <c r="B349" s="83"/>
      <c r="C349" s="83"/>
      <c r="D349" s="83"/>
      <c r="E349" s="83"/>
      <c r="F349" s="83"/>
      <c r="G349" s="83"/>
      <c r="O349" s="131"/>
      <c r="P349" s="131"/>
      <c r="Q349" s="131"/>
      <c r="R349" s="131"/>
      <c r="S349" s="131"/>
    </row>
    <row r="350" spans="1:19" ht="12.75">
      <c r="A350" s="83"/>
      <c r="B350" s="83"/>
      <c r="C350" s="83"/>
      <c r="D350" s="83"/>
      <c r="E350" s="83"/>
      <c r="F350" s="83"/>
      <c r="G350" s="83"/>
      <c r="O350" s="131"/>
      <c r="P350" s="131"/>
      <c r="Q350" s="131"/>
      <c r="R350" s="131"/>
      <c r="S350" s="131"/>
    </row>
    <row r="351" spans="1:19" ht="12.75">
      <c r="A351" s="83"/>
      <c r="B351" s="83"/>
      <c r="C351" s="83"/>
      <c r="D351" s="83"/>
      <c r="E351" s="83"/>
      <c r="F351" s="83"/>
      <c r="G351" s="83"/>
      <c r="O351" s="131"/>
      <c r="P351" s="131"/>
      <c r="Q351" s="131"/>
      <c r="R351" s="131"/>
      <c r="S351" s="131"/>
    </row>
    <row r="352" spans="1:19" ht="12.75">
      <c r="A352" s="83"/>
      <c r="B352" s="83"/>
      <c r="C352" s="83"/>
      <c r="D352" s="83"/>
      <c r="E352" s="83"/>
      <c r="F352" s="83"/>
      <c r="G352" s="83"/>
      <c r="O352" s="131"/>
      <c r="P352" s="131"/>
      <c r="Q352" s="131"/>
      <c r="R352" s="131"/>
      <c r="S352" s="131"/>
    </row>
    <row r="353" spans="1:19" ht="12.75">
      <c r="A353" s="83"/>
      <c r="B353" s="83"/>
      <c r="C353" s="83"/>
      <c r="D353" s="83"/>
      <c r="E353" s="83"/>
      <c r="F353" s="83"/>
      <c r="G353" s="83"/>
      <c r="O353" s="131"/>
      <c r="P353" s="131"/>
      <c r="Q353" s="131"/>
      <c r="R353" s="131"/>
      <c r="S353" s="131"/>
    </row>
    <row r="354" spans="1:19" ht="12.75">
      <c r="A354" s="83"/>
      <c r="B354" s="83"/>
      <c r="C354" s="83"/>
      <c r="D354" s="83"/>
      <c r="E354" s="83"/>
      <c r="F354" s="83"/>
      <c r="G354" s="83"/>
      <c r="O354" s="131"/>
      <c r="P354" s="131"/>
      <c r="Q354" s="131"/>
      <c r="R354" s="131"/>
      <c r="S354" s="131"/>
    </row>
    <row r="355" spans="1:19" ht="12.75">
      <c r="A355" s="83"/>
      <c r="B355" s="83"/>
      <c r="C355" s="83"/>
      <c r="D355" s="83"/>
      <c r="E355" s="83"/>
      <c r="F355" s="83"/>
      <c r="G355" s="83"/>
      <c r="O355" s="131"/>
      <c r="P355" s="131"/>
      <c r="Q355" s="131"/>
      <c r="R355" s="131"/>
      <c r="S355" s="131"/>
    </row>
    <row r="356" spans="1:19" ht="12.75">
      <c r="A356" s="83"/>
      <c r="B356" s="83"/>
      <c r="C356" s="83"/>
      <c r="D356" s="83"/>
      <c r="E356" s="83"/>
      <c r="F356" s="83"/>
      <c r="G356" s="83"/>
      <c r="O356" s="131"/>
      <c r="P356" s="131"/>
      <c r="Q356" s="131"/>
      <c r="R356" s="131"/>
      <c r="S356" s="131"/>
    </row>
    <row r="357" spans="1:19" ht="12.75">
      <c r="A357" s="83"/>
      <c r="B357" s="83"/>
      <c r="C357" s="83"/>
      <c r="D357" s="83"/>
      <c r="E357" s="83"/>
      <c r="F357" s="83"/>
      <c r="G357" s="83"/>
      <c r="O357" s="131"/>
      <c r="P357" s="131"/>
      <c r="Q357" s="131"/>
      <c r="R357" s="131"/>
      <c r="S357" s="131"/>
    </row>
    <row r="358" spans="1:19" ht="12.75">
      <c r="A358" s="83"/>
      <c r="B358" s="83"/>
      <c r="C358" s="83"/>
      <c r="D358" s="83"/>
      <c r="E358" s="83"/>
      <c r="F358" s="83"/>
      <c r="G358" s="83"/>
      <c r="O358" s="131"/>
      <c r="P358" s="131"/>
      <c r="Q358" s="131"/>
      <c r="R358" s="131"/>
      <c r="S358" s="131"/>
    </row>
    <row r="359" spans="1:19" ht="12.75">
      <c r="A359" s="83"/>
      <c r="B359" s="83"/>
      <c r="C359" s="83"/>
      <c r="D359" s="83"/>
      <c r="E359" s="83"/>
      <c r="F359" s="83"/>
      <c r="G359" s="83"/>
      <c r="O359" s="131"/>
      <c r="P359" s="131"/>
      <c r="Q359" s="131"/>
      <c r="R359" s="131"/>
      <c r="S359" s="131"/>
    </row>
    <row r="360" spans="1:19" ht="12.75">
      <c r="A360" s="83"/>
      <c r="B360" s="83"/>
      <c r="C360" s="83"/>
      <c r="D360" s="83"/>
      <c r="E360" s="83"/>
      <c r="F360" s="83"/>
      <c r="G360" s="83"/>
      <c r="O360" s="131"/>
      <c r="P360" s="131"/>
      <c r="Q360" s="131"/>
      <c r="R360" s="131"/>
      <c r="S360" s="131"/>
    </row>
    <row r="361" spans="1:19" ht="12.75">
      <c r="A361" s="83"/>
      <c r="B361" s="83"/>
      <c r="C361" s="83"/>
      <c r="D361" s="83"/>
      <c r="E361" s="83"/>
      <c r="F361" s="83"/>
      <c r="G361" s="83"/>
      <c r="O361" s="131"/>
      <c r="P361" s="131"/>
      <c r="Q361" s="131"/>
      <c r="R361" s="131"/>
      <c r="S361" s="131"/>
    </row>
    <row r="362" spans="1:19" ht="12.75">
      <c r="A362" s="83"/>
      <c r="B362" s="83"/>
      <c r="C362" s="83"/>
      <c r="D362" s="83"/>
      <c r="E362" s="83"/>
      <c r="F362" s="83"/>
      <c r="G362" s="83"/>
      <c r="O362" s="131"/>
      <c r="P362" s="131"/>
      <c r="Q362" s="131"/>
      <c r="R362" s="131"/>
      <c r="S362" s="131"/>
    </row>
    <row r="363" spans="1:19" ht="12.75">
      <c r="A363" s="83"/>
      <c r="B363" s="83"/>
      <c r="C363" s="83"/>
      <c r="D363" s="83"/>
      <c r="E363" s="83"/>
      <c r="F363" s="83"/>
      <c r="G363" s="83"/>
      <c r="O363" s="131"/>
      <c r="P363" s="131"/>
      <c r="Q363" s="131"/>
      <c r="R363" s="131"/>
      <c r="S363" s="131"/>
    </row>
    <row r="364" spans="1:19" ht="12.75">
      <c r="A364" s="83"/>
      <c r="B364" s="83"/>
      <c r="C364" s="83"/>
      <c r="D364" s="83"/>
      <c r="E364" s="83"/>
      <c r="F364" s="83"/>
      <c r="G364" s="83"/>
      <c r="O364" s="131"/>
      <c r="P364" s="131"/>
      <c r="Q364" s="131"/>
      <c r="R364" s="131"/>
      <c r="S364" s="131"/>
    </row>
    <row r="365" spans="1:19" ht="12.75">
      <c r="A365" s="83"/>
      <c r="B365" s="83"/>
      <c r="C365" s="83"/>
      <c r="D365" s="83"/>
      <c r="E365" s="83"/>
      <c r="F365" s="83"/>
      <c r="G365" s="83"/>
      <c r="O365" s="131"/>
      <c r="P365" s="131"/>
      <c r="Q365" s="131"/>
      <c r="R365" s="131"/>
      <c r="S365" s="131"/>
    </row>
    <row r="366" spans="1:19" ht="12.75">
      <c r="A366" s="83"/>
      <c r="B366" s="83"/>
      <c r="C366" s="83"/>
      <c r="D366" s="83"/>
      <c r="E366" s="83"/>
      <c r="F366" s="83"/>
      <c r="G366" s="83"/>
      <c r="O366" s="131"/>
      <c r="P366" s="131"/>
      <c r="Q366" s="131"/>
      <c r="R366" s="131"/>
      <c r="S366" s="131"/>
    </row>
    <row r="367" spans="1:19" ht="12.75">
      <c r="A367" s="83"/>
      <c r="B367" s="83"/>
      <c r="C367" s="83"/>
      <c r="D367" s="83"/>
      <c r="E367" s="83"/>
      <c r="F367" s="83"/>
      <c r="G367" s="83"/>
      <c r="O367" s="131"/>
      <c r="P367" s="131"/>
      <c r="Q367" s="131"/>
      <c r="R367" s="131"/>
      <c r="S367" s="131"/>
    </row>
    <row r="368" spans="1:19" ht="12.75">
      <c r="A368" s="83"/>
      <c r="B368" s="83"/>
      <c r="C368" s="83"/>
      <c r="D368" s="83"/>
      <c r="E368" s="83"/>
      <c r="F368" s="83"/>
      <c r="G368" s="83"/>
      <c r="O368" s="131"/>
      <c r="P368" s="131"/>
      <c r="Q368" s="131"/>
      <c r="R368" s="131"/>
      <c r="S368" s="131"/>
    </row>
    <row r="369" spans="1:19" ht="12.75">
      <c r="A369" s="83"/>
      <c r="B369" s="83"/>
      <c r="C369" s="83"/>
      <c r="D369" s="83"/>
      <c r="E369" s="83"/>
      <c r="F369" s="83"/>
      <c r="G369" s="83"/>
      <c r="O369" s="131"/>
      <c r="P369" s="131"/>
      <c r="Q369" s="131"/>
      <c r="R369" s="131"/>
      <c r="S369" s="131"/>
    </row>
    <row r="370" spans="1:19" ht="12.75">
      <c r="A370" s="83"/>
      <c r="B370" s="83"/>
      <c r="C370" s="83"/>
      <c r="D370" s="83"/>
      <c r="E370" s="83"/>
      <c r="F370" s="83"/>
      <c r="G370" s="83"/>
      <c r="O370" s="131"/>
      <c r="P370" s="131"/>
      <c r="Q370" s="131"/>
      <c r="R370" s="131"/>
      <c r="S370" s="131"/>
    </row>
    <row r="371" spans="1:19" ht="12.75">
      <c r="A371" s="83"/>
      <c r="B371" s="83"/>
      <c r="C371" s="83"/>
      <c r="D371" s="83"/>
      <c r="E371" s="83"/>
      <c r="F371" s="83"/>
      <c r="G371" s="83"/>
      <c r="O371" s="131"/>
      <c r="P371" s="131"/>
      <c r="Q371" s="131"/>
      <c r="R371" s="131"/>
      <c r="S371" s="131"/>
    </row>
    <row r="372" spans="1:19" ht="12.75">
      <c r="A372" s="83"/>
      <c r="B372" s="83"/>
      <c r="C372" s="83"/>
      <c r="D372" s="83"/>
      <c r="E372" s="83"/>
      <c r="F372" s="83"/>
      <c r="G372" s="83"/>
      <c r="O372" s="131"/>
      <c r="P372" s="131"/>
      <c r="Q372" s="131"/>
      <c r="R372" s="131"/>
      <c r="S372" s="131"/>
    </row>
    <row r="373" spans="1:19" ht="12.75">
      <c r="A373" s="83"/>
      <c r="B373" s="83"/>
      <c r="C373" s="83"/>
      <c r="D373" s="83"/>
      <c r="E373" s="83"/>
      <c r="F373" s="83"/>
      <c r="G373" s="83"/>
      <c r="O373" s="131"/>
      <c r="P373" s="131"/>
      <c r="Q373" s="131"/>
      <c r="R373" s="131"/>
      <c r="S373" s="131"/>
    </row>
    <row r="374" spans="1:19" ht="12.75">
      <c r="A374" s="83"/>
      <c r="B374" s="83"/>
      <c r="C374" s="83"/>
      <c r="D374" s="83"/>
      <c r="E374" s="83"/>
      <c r="F374" s="83"/>
      <c r="G374" s="83"/>
      <c r="O374" s="131"/>
      <c r="P374" s="131"/>
      <c r="Q374" s="131"/>
      <c r="R374" s="131"/>
      <c r="S374" s="131"/>
    </row>
    <row r="375" spans="1:19" ht="12.75">
      <c r="A375" s="83"/>
      <c r="B375" s="83"/>
      <c r="C375" s="83"/>
      <c r="D375" s="83"/>
      <c r="E375" s="83"/>
      <c r="F375" s="83"/>
      <c r="G375" s="83"/>
      <c r="O375" s="131"/>
      <c r="P375" s="131"/>
      <c r="Q375" s="131"/>
      <c r="R375" s="131"/>
      <c r="S375" s="131"/>
    </row>
    <row r="376" spans="1:19" ht="12.75">
      <c r="A376" s="83"/>
      <c r="B376" s="83"/>
      <c r="C376" s="83"/>
      <c r="D376" s="83"/>
      <c r="E376" s="83"/>
      <c r="F376" s="83"/>
      <c r="G376" s="83"/>
      <c r="O376" s="131"/>
      <c r="P376" s="131"/>
      <c r="Q376" s="131"/>
      <c r="R376" s="131"/>
      <c r="S376" s="131"/>
    </row>
    <row r="377" spans="1:19" ht="12.75">
      <c r="A377" s="83"/>
      <c r="B377" s="83"/>
      <c r="C377" s="83"/>
      <c r="D377" s="83"/>
      <c r="E377" s="83"/>
      <c r="F377" s="83"/>
      <c r="G377" s="83"/>
      <c r="O377" s="131"/>
      <c r="P377" s="131"/>
      <c r="Q377" s="131"/>
      <c r="R377" s="131"/>
      <c r="S377" s="131"/>
    </row>
    <row r="378" spans="1:19" ht="12.75">
      <c r="A378" s="83"/>
      <c r="B378" s="83"/>
      <c r="C378" s="83"/>
      <c r="D378" s="83"/>
      <c r="E378" s="83"/>
      <c r="F378" s="83"/>
      <c r="G378" s="83"/>
      <c r="O378" s="131"/>
      <c r="P378" s="131"/>
      <c r="Q378" s="131"/>
      <c r="R378" s="131"/>
      <c r="S378" s="131"/>
    </row>
    <row r="379" spans="1:19" ht="12.75">
      <c r="A379" s="83"/>
      <c r="B379" s="83"/>
      <c r="C379" s="83"/>
      <c r="D379" s="83"/>
      <c r="E379" s="83"/>
      <c r="F379" s="83"/>
      <c r="G379" s="83"/>
      <c r="O379" s="131"/>
      <c r="P379" s="131"/>
      <c r="Q379" s="131"/>
      <c r="R379" s="131"/>
      <c r="S379" s="131"/>
    </row>
    <row r="380" spans="1:19" ht="12.75">
      <c r="A380" s="83"/>
      <c r="B380" s="83"/>
      <c r="C380" s="83"/>
      <c r="D380" s="83"/>
      <c r="E380" s="83"/>
      <c r="F380" s="83"/>
      <c r="G380" s="83"/>
      <c r="O380" s="131"/>
      <c r="P380" s="131"/>
      <c r="Q380" s="131"/>
      <c r="R380" s="131"/>
      <c r="S380" s="131"/>
    </row>
    <row r="381" spans="1:19" ht="12.75">
      <c r="A381" s="83"/>
      <c r="B381" s="83"/>
      <c r="C381" s="83"/>
      <c r="D381" s="83"/>
      <c r="E381" s="83"/>
      <c r="F381" s="83"/>
      <c r="G381" s="83"/>
      <c r="O381" s="131"/>
      <c r="P381" s="131"/>
      <c r="Q381" s="131"/>
      <c r="R381" s="131"/>
      <c r="S381" s="131"/>
    </row>
    <row r="382" spans="1:19" ht="12.75">
      <c r="A382" s="83"/>
      <c r="B382" s="83"/>
      <c r="C382" s="83"/>
      <c r="D382" s="83"/>
      <c r="E382" s="83"/>
      <c r="F382" s="83"/>
      <c r="G382" s="83"/>
      <c r="O382" s="131"/>
      <c r="P382" s="131"/>
      <c r="Q382" s="131"/>
      <c r="R382" s="131"/>
      <c r="S382" s="131"/>
    </row>
    <row r="383" spans="1:19" ht="12.75">
      <c r="A383" s="83"/>
      <c r="B383" s="83"/>
      <c r="C383" s="83"/>
      <c r="D383" s="83"/>
      <c r="E383" s="83"/>
      <c r="F383" s="83"/>
      <c r="G383" s="83"/>
      <c r="O383" s="131"/>
      <c r="P383" s="131"/>
      <c r="Q383" s="131"/>
      <c r="R383" s="131"/>
      <c r="S383" s="131"/>
    </row>
    <row r="384" spans="1:19" ht="12.75">
      <c r="A384" s="83"/>
      <c r="B384" s="83"/>
      <c r="C384" s="83"/>
      <c r="D384" s="83"/>
      <c r="E384" s="83"/>
      <c r="F384" s="83"/>
      <c r="G384" s="83"/>
      <c r="O384" s="131"/>
      <c r="P384" s="131"/>
      <c r="Q384" s="131"/>
      <c r="R384" s="131"/>
      <c r="S384" s="131"/>
    </row>
    <row r="385" spans="1:19" ht="12.75">
      <c r="A385" s="83"/>
      <c r="B385" s="83"/>
      <c r="C385" s="83"/>
      <c r="D385" s="83"/>
      <c r="E385" s="83"/>
      <c r="F385" s="83"/>
      <c r="G385" s="83"/>
      <c r="O385" s="131"/>
      <c r="P385" s="131"/>
      <c r="Q385" s="131"/>
      <c r="R385" s="131"/>
      <c r="S385" s="131"/>
    </row>
    <row r="386" spans="1:19" ht="12.75">
      <c r="A386" s="83"/>
      <c r="B386" s="83"/>
      <c r="C386" s="83"/>
      <c r="D386" s="83"/>
      <c r="E386" s="83"/>
      <c r="F386" s="83"/>
      <c r="G386" s="83"/>
      <c r="O386" s="131"/>
      <c r="P386" s="131"/>
      <c r="Q386" s="131"/>
      <c r="R386" s="131"/>
      <c r="S386" s="131"/>
    </row>
    <row r="387" spans="1:19" ht="12.75">
      <c r="A387" s="83"/>
      <c r="B387" s="83"/>
      <c r="C387" s="83"/>
      <c r="D387" s="83"/>
      <c r="E387" s="83"/>
      <c r="F387" s="83"/>
      <c r="G387" s="83"/>
      <c r="O387" s="131"/>
      <c r="P387" s="131"/>
      <c r="Q387" s="131"/>
      <c r="R387" s="131"/>
      <c r="S387" s="131"/>
    </row>
    <row r="388" spans="1:19" ht="12.75">
      <c r="A388" s="83"/>
      <c r="B388" s="83"/>
      <c r="C388" s="83"/>
      <c r="D388" s="83"/>
      <c r="E388" s="83"/>
      <c r="F388" s="83"/>
      <c r="G388" s="83"/>
      <c r="O388" s="131"/>
      <c r="P388" s="131"/>
      <c r="Q388" s="131"/>
      <c r="R388" s="131"/>
      <c r="S388" s="131"/>
    </row>
    <row r="389" spans="1:19" ht="12.75">
      <c r="A389" s="83"/>
      <c r="B389" s="83"/>
      <c r="C389" s="83"/>
      <c r="D389" s="83"/>
      <c r="E389" s="83"/>
      <c r="F389" s="83"/>
      <c r="G389" s="83"/>
      <c r="O389" s="131"/>
      <c r="P389" s="131"/>
      <c r="Q389" s="131"/>
      <c r="R389" s="131"/>
      <c r="S389" s="131"/>
    </row>
    <row r="390" spans="1:19" ht="12.75">
      <c r="A390" s="83"/>
      <c r="B390" s="83"/>
      <c r="C390" s="83"/>
      <c r="D390" s="83"/>
      <c r="E390" s="83"/>
      <c r="F390" s="83"/>
      <c r="G390" s="83"/>
      <c r="O390" s="131"/>
      <c r="P390" s="131"/>
      <c r="Q390" s="131"/>
      <c r="R390" s="131"/>
      <c r="S390" s="131"/>
    </row>
    <row r="391" spans="1:19" ht="12.75">
      <c r="A391" s="83"/>
      <c r="B391" s="83"/>
      <c r="C391" s="83"/>
      <c r="D391" s="83"/>
      <c r="E391" s="83"/>
      <c r="F391" s="83"/>
      <c r="G391" s="83"/>
      <c r="O391" s="131"/>
      <c r="P391" s="131"/>
      <c r="Q391" s="131"/>
      <c r="R391" s="131"/>
      <c r="S391" s="131"/>
    </row>
    <row r="392" spans="1:19" ht="12.75">
      <c r="A392" s="83"/>
      <c r="B392" s="83"/>
      <c r="C392" s="83"/>
      <c r="D392" s="83"/>
      <c r="E392" s="83"/>
      <c r="F392" s="83"/>
      <c r="G392" s="83"/>
      <c r="O392" s="131"/>
      <c r="P392" s="131"/>
      <c r="Q392" s="131"/>
      <c r="R392" s="131"/>
      <c r="S392" s="131"/>
    </row>
    <row r="393" spans="1:19" ht="12.75">
      <c r="A393" s="83"/>
      <c r="B393" s="83"/>
      <c r="C393" s="83"/>
      <c r="D393" s="83"/>
      <c r="E393" s="83"/>
      <c r="F393" s="83"/>
      <c r="G393" s="83"/>
      <c r="O393" s="131"/>
      <c r="P393" s="131"/>
      <c r="Q393" s="131"/>
      <c r="R393" s="131"/>
      <c r="S393" s="131"/>
    </row>
    <row r="394" spans="1:19" ht="12.75">
      <c r="A394" s="83"/>
      <c r="B394" s="83"/>
      <c r="C394" s="83"/>
      <c r="D394" s="83"/>
      <c r="E394" s="83"/>
      <c r="F394" s="83"/>
      <c r="G394" s="83"/>
      <c r="O394" s="131"/>
      <c r="P394" s="131"/>
      <c r="Q394" s="131"/>
      <c r="R394" s="131"/>
      <c r="S394" s="131"/>
    </row>
    <row r="395" spans="1:19" ht="12.75">
      <c r="A395" s="83"/>
      <c r="B395" s="83"/>
      <c r="C395" s="83"/>
      <c r="D395" s="83"/>
      <c r="E395" s="83"/>
      <c r="F395" s="83"/>
      <c r="G395" s="83"/>
      <c r="O395" s="131"/>
      <c r="P395" s="131"/>
      <c r="Q395" s="131"/>
      <c r="R395" s="131"/>
      <c r="S395" s="131"/>
    </row>
    <row r="396" spans="1:19" ht="12.75">
      <c r="A396" s="83"/>
      <c r="B396" s="83"/>
      <c r="C396" s="83"/>
      <c r="D396" s="83"/>
      <c r="E396" s="83"/>
      <c r="F396" s="83"/>
      <c r="G396" s="83"/>
      <c r="O396" s="131"/>
      <c r="P396" s="131"/>
      <c r="Q396" s="131"/>
      <c r="R396" s="131"/>
      <c r="S396" s="131"/>
    </row>
    <row r="397" spans="1:19" ht="12.75">
      <c r="A397" s="83"/>
      <c r="B397" s="83"/>
      <c r="C397" s="83"/>
      <c r="D397" s="83"/>
      <c r="E397" s="83"/>
      <c r="F397" s="83"/>
      <c r="G397" s="83"/>
      <c r="O397" s="131"/>
      <c r="P397" s="131"/>
      <c r="Q397" s="131"/>
      <c r="R397" s="131"/>
      <c r="S397" s="131"/>
    </row>
    <row r="398" spans="1:19" ht="12.75">
      <c r="A398" s="83"/>
      <c r="B398" s="83"/>
      <c r="C398" s="83"/>
      <c r="D398" s="83"/>
      <c r="E398" s="83"/>
      <c r="F398" s="83"/>
      <c r="G398" s="83"/>
      <c r="O398" s="131"/>
      <c r="P398" s="131"/>
      <c r="Q398" s="131"/>
      <c r="R398" s="131"/>
      <c r="S398" s="131"/>
    </row>
    <row r="399" spans="1:19" ht="12.75">
      <c r="A399" s="83"/>
      <c r="B399" s="83"/>
      <c r="C399" s="83"/>
      <c r="D399" s="83"/>
      <c r="E399" s="83"/>
      <c r="F399" s="83"/>
      <c r="G399" s="83"/>
      <c r="O399" s="131"/>
      <c r="P399" s="131"/>
      <c r="Q399" s="131"/>
      <c r="R399" s="131"/>
      <c r="S399" s="131"/>
    </row>
    <row r="400" spans="1:19" ht="12.75">
      <c r="A400" s="83"/>
      <c r="B400" s="83"/>
      <c r="C400" s="83"/>
      <c r="D400" s="83"/>
      <c r="E400" s="83"/>
      <c r="F400" s="83"/>
      <c r="G400" s="83"/>
      <c r="O400" s="131"/>
      <c r="P400" s="131"/>
      <c r="Q400" s="131"/>
      <c r="R400" s="131"/>
      <c r="S400" s="131"/>
    </row>
    <row r="401" spans="1:19" ht="12.75">
      <c r="A401" s="83"/>
      <c r="B401" s="83"/>
      <c r="C401" s="83"/>
      <c r="D401" s="83"/>
      <c r="E401" s="83"/>
      <c r="F401" s="83"/>
      <c r="G401" s="83"/>
      <c r="O401" s="131"/>
      <c r="P401" s="131"/>
      <c r="Q401" s="131"/>
      <c r="R401" s="131"/>
      <c r="S401" s="131"/>
    </row>
    <row r="402" spans="1:19" ht="12.75">
      <c r="A402" s="83"/>
      <c r="B402" s="83"/>
      <c r="C402" s="83"/>
      <c r="D402" s="83"/>
      <c r="E402" s="83"/>
      <c r="F402" s="83"/>
      <c r="G402" s="83"/>
      <c r="O402" s="131"/>
      <c r="P402" s="131"/>
      <c r="Q402" s="131"/>
      <c r="R402" s="131"/>
      <c r="S402" s="131"/>
    </row>
    <row r="403" spans="1:19" ht="12.75">
      <c r="A403" s="83"/>
      <c r="B403" s="83"/>
      <c r="C403" s="83"/>
      <c r="D403" s="83"/>
      <c r="E403" s="83"/>
      <c r="F403" s="83"/>
      <c r="G403" s="83"/>
      <c r="O403" s="131"/>
      <c r="P403" s="131"/>
      <c r="Q403" s="131"/>
      <c r="R403" s="131"/>
      <c r="S403" s="131"/>
    </row>
    <row r="404" spans="1:19" ht="12.75">
      <c r="A404" s="83"/>
      <c r="B404" s="83"/>
      <c r="C404" s="83"/>
      <c r="D404" s="83"/>
      <c r="E404" s="83"/>
      <c r="F404" s="83"/>
      <c r="G404" s="83"/>
      <c r="O404" s="131"/>
      <c r="P404" s="131"/>
      <c r="Q404" s="131"/>
      <c r="R404" s="131"/>
      <c r="S404" s="131"/>
    </row>
    <row r="405" spans="1:19" ht="12.75">
      <c r="A405" s="83"/>
      <c r="B405" s="83"/>
      <c r="C405" s="83"/>
      <c r="D405" s="83"/>
      <c r="E405" s="83"/>
      <c r="F405" s="83"/>
      <c r="G405" s="83"/>
      <c r="O405" s="131"/>
      <c r="P405" s="131"/>
      <c r="Q405" s="131"/>
      <c r="R405" s="131"/>
      <c r="S405" s="131"/>
    </row>
    <row r="406" spans="1:19" ht="12.75">
      <c r="A406" s="83"/>
      <c r="B406" s="83"/>
      <c r="C406" s="83"/>
      <c r="D406" s="83"/>
      <c r="E406" s="83"/>
      <c r="F406" s="83"/>
      <c r="G406" s="83"/>
      <c r="O406" s="131"/>
      <c r="P406" s="131"/>
      <c r="Q406" s="131"/>
      <c r="R406" s="131"/>
      <c r="S406" s="131"/>
    </row>
    <row r="407" spans="1:19" ht="12.75">
      <c r="A407" s="83"/>
      <c r="B407" s="83"/>
      <c r="C407" s="83"/>
      <c r="D407" s="83"/>
      <c r="E407" s="83"/>
      <c r="F407" s="83"/>
      <c r="G407" s="83"/>
      <c r="O407" s="131"/>
      <c r="P407" s="131"/>
      <c r="Q407" s="131"/>
      <c r="R407" s="131"/>
      <c r="S407" s="131"/>
    </row>
    <row r="408" spans="1:19" ht="12.75">
      <c r="A408" s="83"/>
      <c r="B408" s="83"/>
      <c r="C408" s="83"/>
      <c r="D408" s="83"/>
      <c r="E408" s="83"/>
      <c r="F408" s="83"/>
      <c r="G408" s="83"/>
      <c r="O408" s="131"/>
      <c r="P408" s="131"/>
      <c r="Q408" s="131"/>
      <c r="R408" s="131"/>
      <c r="S408" s="131"/>
    </row>
    <row r="409" spans="1:19" ht="12.75">
      <c r="A409" s="83"/>
      <c r="B409" s="83"/>
      <c r="C409" s="83"/>
      <c r="D409" s="83"/>
      <c r="E409" s="83"/>
      <c r="F409" s="83"/>
      <c r="G409" s="83"/>
      <c r="O409" s="131"/>
      <c r="P409" s="131"/>
      <c r="Q409" s="131"/>
      <c r="R409" s="131"/>
      <c r="S409" s="131"/>
    </row>
    <row r="410" spans="1:19" ht="12.75">
      <c r="A410" s="83"/>
      <c r="B410" s="83"/>
      <c r="C410" s="83"/>
      <c r="D410" s="83"/>
      <c r="E410" s="83"/>
      <c r="F410" s="83"/>
      <c r="G410" s="83"/>
      <c r="O410" s="131"/>
      <c r="P410" s="131"/>
      <c r="Q410" s="131"/>
      <c r="R410" s="131"/>
      <c r="S410" s="131"/>
    </row>
    <row r="411" spans="1:19" ht="12.75">
      <c r="A411" s="83"/>
      <c r="B411" s="83"/>
      <c r="C411" s="83"/>
      <c r="D411" s="83"/>
      <c r="E411" s="83"/>
      <c r="F411" s="83"/>
      <c r="G411" s="83"/>
      <c r="O411" s="131"/>
      <c r="P411" s="131"/>
      <c r="Q411" s="131"/>
      <c r="R411" s="131"/>
      <c r="S411" s="131"/>
    </row>
    <row r="412" spans="1:19" ht="12.75">
      <c r="A412" s="83"/>
      <c r="B412" s="83"/>
      <c r="C412" s="83"/>
      <c r="D412" s="83"/>
      <c r="E412" s="83"/>
      <c r="F412" s="83"/>
      <c r="G412" s="83"/>
      <c r="O412" s="131"/>
      <c r="P412" s="131"/>
      <c r="Q412" s="131"/>
      <c r="R412" s="131"/>
      <c r="S412" s="131"/>
    </row>
    <row r="413" spans="1:19" ht="12.75">
      <c r="A413" s="83"/>
      <c r="B413" s="83"/>
      <c r="C413" s="83"/>
      <c r="D413" s="83"/>
      <c r="E413" s="83"/>
      <c r="F413" s="83"/>
      <c r="G413" s="83"/>
      <c r="O413" s="131"/>
      <c r="P413" s="131"/>
      <c r="Q413" s="131"/>
      <c r="R413" s="131"/>
      <c r="S413" s="131"/>
    </row>
    <row r="414" spans="1:19" ht="12.75">
      <c r="A414" s="83"/>
      <c r="B414" s="83"/>
      <c r="C414" s="83"/>
      <c r="D414" s="83"/>
      <c r="E414" s="83"/>
      <c r="F414" s="83"/>
      <c r="G414" s="83"/>
      <c r="O414" s="131"/>
      <c r="P414" s="131"/>
      <c r="Q414" s="131"/>
      <c r="R414" s="131"/>
      <c r="S414" s="131"/>
    </row>
    <row r="415" spans="1:19" ht="12.75">
      <c r="A415" s="83"/>
      <c r="B415" s="83"/>
      <c r="C415" s="83"/>
      <c r="D415" s="83"/>
      <c r="E415" s="83"/>
      <c r="F415" s="83"/>
      <c r="G415" s="83"/>
      <c r="O415" s="131"/>
      <c r="P415" s="131"/>
      <c r="Q415" s="131"/>
      <c r="R415" s="131"/>
      <c r="S415" s="131"/>
    </row>
    <row r="416" spans="1:19" ht="12.75">
      <c r="A416" s="83"/>
      <c r="B416" s="83"/>
      <c r="C416" s="83"/>
      <c r="D416" s="83"/>
      <c r="E416" s="83"/>
      <c r="F416" s="83"/>
      <c r="G416" s="83"/>
      <c r="O416" s="131"/>
      <c r="P416" s="131"/>
      <c r="Q416" s="131"/>
      <c r="R416" s="131"/>
      <c r="S416" s="131"/>
    </row>
    <row r="417" spans="1:19" ht="12.75">
      <c r="A417" s="83"/>
      <c r="B417" s="83"/>
      <c r="C417" s="83"/>
      <c r="D417" s="83"/>
      <c r="E417" s="83"/>
      <c r="F417" s="83"/>
      <c r="G417" s="83"/>
      <c r="O417" s="131"/>
      <c r="P417" s="131"/>
      <c r="Q417" s="131"/>
      <c r="R417" s="131"/>
      <c r="S417" s="131"/>
    </row>
    <row r="418" spans="1:19" ht="12.75">
      <c r="A418" s="83"/>
      <c r="B418" s="83"/>
      <c r="C418" s="83"/>
      <c r="D418" s="83"/>
      <c r="E418" s="83"/>
      <c r="F418" s="83"/>
      <c r="G418" s="83"/>
      <c r="O418" s="131"/>
      <c r="P418" s="131"/>
      <c r="Q418" s="131"/>
      <c r="R418" s="131"/>
      <c r="S418" s="131"/>
    </row>
    <row r="419" spans="1:19" ht="12.75">
      <c r="A419" s="83"/>
      <c r="B419" s="83"/>
      <c r="C419" s="83"/>
      <c r="D419" s="83"/>
      <c r="E419" s="83"/>
      <c r="F419" s="83"/>
      <c r="G419" s="83"/>
      <c r="O419" s="131"/>
      <c r="P419" s="131"/>
      <c r="Q419" s="131"/>
      <c r="R419" s="131"/>
      <c r="S419" s="131"/>
    </row>
    <row r="420" spans="1:19" ht="12.75">
      <c r="A420" s="83"/>
      <c r="B420" s="83"/>
      <c r="C420" s="83"/>
      <c r="D420" s="83"/>
      <c r="E420" s="83"/>
      <c r="F420" s="83"/>
      <c r="G420" s="83"/>
      <c r="O420" s="131"/>
      <c r="P420" s="131"/>
      <c r="Q420" s="131"/>
      <c r="R420" s="131"/>
      <c r="S420" s="131"/>
    </row>
    <row r="421" spans="1:19" ht="12.75">
      <c r="A421" s="83"/>
      <c r="B421" s="83"/>
      <c r="C421" s="83"/>
      <c r="D421" s="83"/>
      <c r="E421" s="83"/>
      <c r="F421" s="83"/>
      <c r="G421" s="83"/>
      <c r="O421" s="131"/>
      <c r="P421" s="131"/>
      <c r="Q421" s="131"/>
      <c r="R421" s="131"/>
      <c r="S421" s="131"/>
    </row>
    <row r="422" spans="1:19" ht="12.75">
      <c r="A422" s="83"/>
      <c r="B422" s="83"/>
      <c r="C422" s="83"/>
      <c r="D422" s="83"/>
      <c r="E422" s="83"/>
      <c r="F422" s="83"/>
      <c r="G422" s="83"/>
      <c r="O422" s="131"/>
      <c r="P422" s="131"/>
      <c r="Q422" s="131"/>
      <c r="R422" s="131"/>
      <c r="S422" s="131"/>
    </row>
    <row r="423" spans="1:19" ht="12.75">
      <c r="A423" s="83"/>
      <c r="B423" s="83"/>
      <c r="C423" s="83"/>
      <c r="D423" s="83"/>
      <c r="E423" s="83"/>
      <c r="F423" s="83"/>
      <c r="G423" s="83"/>
      <c r="O423" s="131"/>
      <c r="P423" s="131"/>
      <c r="Q423" s="131"/>
      <c r="R423" s="131"/>
      <c r="S423" s="131"/>
    </row>
    <row r="424" spans="1:19" ht="12.75">
      <c r="A424" s="83"/>
      <c r="B424" s="83"/>
      <c r="C424" s="83"/>
      <c r="D424" s="83"/>
      <c r="E424" s="83"/>
      <c r="F424" s="83"/>
      <c r="G424" s="83"/>
      <c r="O424" s="131"/>
      <c r="P424" s="131"/>
      <c r="Q424" s="131"/>
      <c r="R424" s="131"/>
      <c r="S424" s="131"/>
    </row>
    <row r="425" spans="1:19" ht="12.75">
      <c r="A425" s="83"/>
      <c r="B425" s="83"/>
      <c r="C425" s="83"/>
      <c r="D425" s="83"/>
      <c r="E425" s="83"/>
      <c r="F425" s="83"/>
      <c r="G425" s="83"/>
      <c r="O425" s="131"/>
      <c r="P425" s="131"/>
      <c r="Q425" s="131"/>
      <c r="R425" s="131"/>
      <c r="S425" s="131"/>
    </row>
    <row r="426" spans="1:19" ht="12.75">
      <c r="A426" s="83"/>
      <c r="B426" s="83"/>
      <c r="C426" s="83"/>
      <c r="D426" s="83"/>
      <c r="E426" s="83"/>
      <c r="F426" s="83"/>
      <c r="G426" s="83"/>
      <c r="O426" s="131"/>
      <c r="P426" s="131"/>
      <c r="Q426" s="131"/>
      <c r="R426" s="131"/>
      <c r="S426" s="131"/>
    </row>
    <row r="427" spans="1:19" ht="12.75">
      <c r="A427" s="83"/>
      <c r="B427" s="83"/>
      <c r="C427" s="83"/>
      <c r="D427" s="83"/>
      <c r="E427" s="83"/>
      <c r="F427" s="83"/>
      <c r="G427" s="83"/>
      <c r="O427" s="131"/>
      <c r="P427" s="131"/>
      <c r="Q427" s="131"/>
      <c r="R427" s="131"/>
      <c r="S427" s="131"/>
    </row>
    <row r="428" spans="1:19" ht="12.75">
      <c r="A428" s="83"/>
      <c r="B428" s="83"/>
      <c r="C428" s="83"/>
      <c r="D428" s="83"/>
      <c r="E428" s="83"/>
      <c r="F428" s="83"/>
      <c r="G428" s="83"/>
      <c r="O428" s="131"/>
      <c r="P428" s="131"/>
      <c r="Q428" s="131"/>
      <c r="R428" s="131"/>
      <c r="S428" s="131"/>
    </row>
    <row r="429" spans="1:19" ht="12.75">
      <c r="A429" s="83"/>
      <c r="B429" s="83"/>
      <c r="C429" s="83"/>
      <c r="D429" s="83"/>
      <c r="E429" s="83"/>
      <c r="F429" s="83"/>
      <c r="G429" s="83"/>
      <c r="O429" s="131"/>
      <c r="P429" s="131"/>
      <c r="Q429" s="131"/>
      <c r="R429" s="131"/>
      <c r="S429" s="131"/>
    </row>
    <row r="430" spans="1:19" ht="12.75">
      <c r="A430" s="83"/>
      <c r="B430" s="83"/>
      <c r="C430" s="83"/>
      <c r="D430" s="83"/>
      <c r="E430" s="83"/>
      <c r="F430" s="83"/>
      <c r="G430" s="83"/>
      <c r="O430" s="131"/>
      <c r="P430" s="131"/>
      <c r="Q430" s="131"/>
      <c r="R430" s="131"/>
      <c r="S430" s="131"/>
    </row>
    <row r="431" spans="1:19" ht="12.75">
      <c r="A431" s="83"/>
      <c r="B431" s="83"/>
      <c r="C431" s="83"/>
      <c r="D431" s="83"/>
      <c r="E431" s="83"/>
      <c r="F431" s="83"/>
      <c r="G431" s="83"/>
      <c r="O431" s="131"/>
      <c r="P431" s="131"/>
      <c r="Q431" s="131"/>
      <c r="R431" s="131"/>
      <c r="S431" s="131"/>
    </row>
    <row r="432" spans="1:19" ht="12.75">
      <c r="A432" s="83"/>
      <c r="B432" s="83"/>
      <c r="C432" s="83"/>
      <c r="D432" s="83"/>
      <c r="E432" s="83"/>
      <c r="F432" s="83"/>
      <c r="G432" s="83"/>
      <c r="O432" s="131"/>
      <c r="P432" s="131"/>
      <c r="Q432" s="131"/>
      <c r="R432" s="131"/>
      <c r="S432" s="131"/>
    </row>
    <row r="433" spans="1:19" ht="12.75">
      <c r="A433" s="83"/>
      <c r="B433" s="83"/>
      <c r="C433" s="83"/>
      <c r="D433" s="83"/>
      <c r="E433" s="83"/>
      <c r="F433" s="83"/>
      <c r="G433" s="83"/>
      <c r="O433" s="131"/>
      <c r="P433" s="131"/>
      <c r="Q433" s="131"/>
      <c r="R433" s="131"/>
      <c r="S433" s="131"/>
    </row>
    <row r="434" spans="1:19" ht="12.75">
      <c r="A434" s="83"/>
      <c r="B434" s="83"/>
      <c r="C434" s="83"/>
      <c r="D434" s="83"/>
      <c r="E434" s="83"/>
      <c r="F434" s="83"/>
      <c r="G434" s="83"/>
      <c r="O434" s="131"/>
      <c r="P434" s="131"/>
      <c r="Q434" s="131"/>
      <c r="R434" s="131"/>
      <c r="S434" s="131"/>
    </row>
    <row r="435" spans="1:19" ht="12.75">
      <c r="A435" s="83"/>
      <c r="B435" s="83"/>
      <c r="C435" s="83"/>
      <c r="D435" s="83"/>
      <c r="E435" s="83"/>
      <c r="F435" s="83"/>
      <c r="G435" s="83"/>
      <c r="O435" s="131"/>
      <c r="P435" s="131"/>
      <c r="Q435" s="131"/>
      <c r="R435" s="131"/>
      <c r="S435" s="131"/>
    </row>
    <row r="436" spans="1:19" ht="12.75">
      <c r="A436" s="83"/>
      <c r="B436" s="83"/>
      <c r="C436" s="83"/>
      <c r="D436" s="83"/>
      <c r="E436" s="83"/>
      <c r="F436" s="83"/>
      <c r="G436" s="83"/>
      <c r="O436" s="131"/>
      <c r="P436" s="131"/>
      <c r="Q436" s="131"/>
      <c r="R436" s="131"/>
      <c r="S436" s="131"/>
    </row>
    <row r="437" spans="1:19" ht="12.75">
      <c r="A437" s="83"/>
      <c r="B437" s="83"/>
      <c r="C437" s="83"/>
      <c r="D437" s="83"/>
      <c r="E437" s="83"/>
      <c r="F437" s="83"/>
      <c r="G437" s="83"/>
      <c r="O437" s="131"/>
      <c r="P437" s="131"/>
      <c r="Q437" s="131"/>
      <c r="R437" s="131"/>
      <c r="S437" s="131"/>
    </row>
    <row r="438" spans="1:19" ht="12.75">
      <c r="A438" s="83"/>
      <c r="B438" s="83"/>
      <c r="C438" s="83"/>
      <c r="D438" s="83"/>
      <c r="E438" s="83"/>
      <c r="F438" s="83"/>
      <c r="G438" s="83"/>
      <c r="O438" s="131"/>
      <c r="P438" s="131"/>
      <c r="Q438" s="131"/>
      <c r="R438" s="131"/>
      <c r="S438" s="131"/>
    </row>
    <row r="439" spans="1:19" ht="12.75">
      <c r="A439" s="83"/>
      <c r="B439" s="83"/>
      <c r="C439" s="83"/>
      <c r="D439" s="83"/>
      <c r="E439" s="83"/>
      <c r="F439" s="83"/>
      <c r="G439" s="83"/>
      <c r="O439" s="131"/>
      <c r="P439" s="131"/>
      <c r="Q439" s="131"/>
      <c r="R439" s="131"/>
      <c r="S439" s="131"/>
    </row>
    <row r="440" spans="1:19" ht="12.75">
      <c r="A440" s="83"/>
      <c r="B440" s="83"/>
      <c r="C440" s="83"/>
      <c r="D440" s="83"/>
      <c r="E440" s="83"/>
      <c r="F440" s="83"/>
      <c r="G440" s="83"/>
      <c r="O440" s="131"/>
      <c r="P440" s="131"/>
      <c r="Q440" s="131"/>
      <c r="R440" s="131"/>
      <c r="S440" s="131"/>
    </row>
    <row r="441" spans="1:19" ht="12.75">
      <c r="A441" s="83"/>
      <c r="B441" s="83"/>
      <c r="C441" s="83"/>
      <c r="D441" s="83"/>
      <c r="E441" s="83"/>
      <c r="F441" s="83"/>
      <c r="G441" s="83"/>
      <c r="O441" s="131"/>
      <c r="P441" s="131"/>
      <c r="Q441" s="131"/>
      <c r="R441" s="131"/>
      <c r="S441" s="131"/>
    </row>
    <row r="442" spans="1:19" ht="12.75">
      <c r="A442" s="83"/>
      <c r="B442" s="83"/>
      <c r="C442" s="83"/>
      <c r="D442" s="83"/>
      <c r="E442" s="83"/>
      <c r="F442" s="83"/>
      <c r="G442" s="83"/>
      <c r="O442" s="131"/>
      <c r="P442" s="131"/>
      <c r="Q442" s="131"/>
      <c r="R442" s="131"/>
      <c r="S442" s="131"/>
    </row>
    <row r="443" spans="1:19" ht="12.75">
      <c r="A443" s="83"/>
      <c r="B443" s="83"/>
      <c r="C443" s="83"/>
      <c r="D443" s="83"/>
      <c r="E443" s="83"/>
      <c r="F443" s="83"/>
      <c r="G443" s="83"/>
      <c r="O443" s="131"/>
      <c r="P443" s="131"/>
      <c r="Q443" s="131"/>
      <c r="R443" s="131"/>
      <c r="S443" s="131"/>
    </row>
    <row r="444" spans="15:19" ht="12.75">
      <c r="O444" s="131"/>
      <c r="P444" s="131"/>
      <c r="Q444" s="131"/>
      <c r="R444" s="131"/>
      <c r="S444" s="131"/>
    </row>
    <row r="445" spans="15:19" ht="12.75">
      <c r="O445" s="131"/>
      <c r="P445" s="131"/>
      <c r="Q445" s="131"/>
      <c r="R445" s="131"/>
      <c r="S445" s="131"/>
    </row>
    <row r="446" spans="15:19" ht="12.75">
      <c r="O446" s="131"/>
      <c r="P446" s="131"/>
      <c r="Q446" s="131"/>
      <c r="R446" s="131"/>
      <c r="S446" s="131"/>
    </row>
    <row r="447" spans="15:19" ht="12.75">
      <c r="O447" s="131"/>
      <c r="P447" s="131"/>
      <c r="Q447" s="131"/>
      <c r="R447" s="131"/>
      <c r="S447" s="131"/>
    </row>
    <row r="448" spans="15:19" ht="12.75">
      <c r="O448" s="131"/>
      <c r="P448" s="131"/>
      <c r="Q448" s="131"/>
      <c r="R448" s="131"/>
      <c r="S448" s="131"/>
    </row>
    <row r="449" spans="15:19" ht="12.75">
      <c r="O449" s="131"/>
      <c r="P449" s="131"/>
      <c r="Q449" s="131"/>
      <c r="R449" s="131"/>
      <c r="S449" s="131"/>
    </row>
    <row r="450" spans="15:19" ht="12.75">
      <c r="O450" s="131"/>
      <c r="P450" s="131"/>
      <c r="Q450" s="131"/>
      <c r="R450" s="131"/>
      <c r="S450" s="131"/>
    </row>
    <row r="451" spans="15:19" ht="12.75">
      <c r="O451" s="131"/>
      <c r="P451" s="131"/>
      <c r="Q451" s="131"/>
      <c r="R451" s="131"/>
      <c r="S451" s="131"/>
    </row>
    <row r="452" spans="15:19" ht="12.75">
      <c r="O452" s="131"/>
      <c r="P452" s="131"/>
      <c r="Q452" s="131"/>
      <c r="R452" s="131"/>
      <c r="S452" s="131"/>
    </row>
    <row r="453" spans="15:19" ht="12.75">
      <c r="O453" s="131"/>
      <c r="P453" s="131"/>
      <c r="Q453" s="131"/>
      <c r="R453" s="131"/>
      <c r="S453" s="131"/>
    </row>
    <row r="454" spans="15:19" ht="12.75">
      <c r="O454" s="131"/>
      <c r="P454" s="131"/>
      <c r="Q454" s="131"/>
      <c r="R454" s="131"/>
      <c r="S454" s="131"/>
    </row>
    <row r="455" spans="15:19" ht="12.75">
      <c r="O455" s="131"/>
      <c r="P455" s="131"/>
      <c r="Q455" s="131"/>
      <c r="R455" s="131"/>
      <c r="S455" s="131"/>
    </row>
    <row r="456" spans="15:19" ht="12.75">
      <c r="O456" s="131"/>
      <c r="P456" s="131"/>
      <c r="Q456" s="131"/>
      <c r="R456" s="131"/>
      <c r="S456" s="131"/>
    </row>
    <row r="457" spans="15:19" ht="12.75">
      <c r="O457" s="131"/>
      <c r="P457" s="131"/>
      <c r="Q457" s="131"/>
      <c r="R457" s="131"/>
      <c r="S457" s="131"/>
    </row>
    <row r="458" spans="15:19" ht="12.75">
      <c r="O458" s="131"/>
      <c r="P458" s="131"/>
      <c r="Q458" s="131"/>
      <c r="R458" s="131"/>
      <c r="S458" s="131"/>
    </row>
    <row r="459" spans="15:19" ht="12.75">
      <c r="O459" s="131"/>
      <c r="P459" s="131"/>
      <c r="Q459" s="131"/>
      <c r="R459" s="131"/>
      <c r="S459" s="131"/>
    </row>
    <row r="460" spans="15:19" ht="12.75">
      <c r="O460" s="131"/>
      <c r="P460" s="131"/>
      <c r="Q460" s="131"/>
      <c r="R460" s="131"/>
      <c r="S460" s="131"/>
    </row>
    <row r="461" spans="15:19" ht="12.75">
      <c r="O461" s="131"/>
      <c r="P461" s="131"/>
      <c r="Q461" s="131"/>
      <c r="R461" s="131"/>
      <c r="S461" s="131"/>
    </row>
    <row r="462" spans="15:19" ht="12.75">
      <c r="O462" s="131"/>
      <c r="P462" s="131"/>
      <c r="Q462" s="131"/>
      <c r="R462" s="131"/>
      <c r="S462" s="131"/>
    </row>
    <row r="463" spans="15:19" ht="12.75">
      <c r="O463" s="131"/>
      <c r="P463" s="131"/>
      <c r="Q463" s="131"/>
      <c r="R463" s="131"/>
      <c r="S463" s="131"/>
    </row>
    <row r="464" spans="15:19" ht="12.75">
      <c r="O464" s="131"/>
      <c r="P464" s="131"/>
      <c r="Q464" s="131"/>
      <c r="R464" s="131"/>
      <c r="S464" s="131"/>
    </row>
    <row r="465" spans="15:19" ht="12.75">
      <c r="O465" s="131"/>
      <c r="P465" s="131"/>
      <c r="Q465" s="131"/>
      <c r="R465" s="131"/>
      <c r="S465" s="131"/>
    </row>
    <row r="466" spans="15:19" ht="12.75">
      <c r="O466" s="131"/>
      <c r="P466" s="131"/>
      <c r="Q466" s="131"/>
      <c r="R466" s="131"/>
      <c r="S466" s="131"/>
    </row>
    <row r="467" spans="15:19" ht="12.75">
      <c r="O467" s="131"/>
      <c r="P467" s="131"/>
      <c r="Q467" s="131"/>
      <c r="R467" s="131"/>
      <c r="S467" s="131"/>
    </row>
    <row r="468" spans="15:19" ht="12.75">
      <c r="O468" s="131"/>
      <c r="P468" s="131"/>
      <c r="Q468" s="131"/>
      <c r="R468" s="131"/>
      <c r="S468" s="131"/>
    </row>
    <row r="469" spans="15:19" ht="12.75">
      <c r="O469" s="131"/>
      <c r="P469" s="131"/>
      <c r="Q469" s="131"/>
      <c r="R469" s="131"/>
      <c r="S469" s="131"/>
    </row>
    <row r="470" spans="15:19" ht="12.75">
      <c r="O470" s="131"/>
      <c r="P470" s="131"/>
      <c r="Q470" s="131"/>
      <c r="R470" s="131"/>
      <c r="S470" s="131"/>
    </row>
    <row r="471" spans="15:19" ht="12.75">
      <c r="O471" s="131"/>
      <c r="P471" s="131"/>
      <c r="Q471" s="131"/>
      <c r="R471" s="131"/>
      <c r="S471" s="131"/>
    </row>
    <row r="472" spans="15:19" ht="12.75">
      <c r="O472" s="131"/>
      <c r="P472" s="131"/>
      <c r="Q472" s="131"/>
      <c r="R472" s="131"/>
      <c r="S472" s="131"/>
    </row>
    <row r="473" spans="15:19" ht="12.75">
      <c r="O473" s="131"/>
      <c r="P473" s="131"/>
      <c r="Q473" s="131"/>
      <c r="R473" s="131"/>
      <c r="S473" s="131"/>
    </row>
    <row r="474" spans="15:19" ht="12.75">
      <c r="O474" s="131"/>
      <c r="P474" s="131"/>
      <c r="Q474" s="131"/>
      <c r="R474" s="131"/>
      <c r="S474" s="131"/>
    </row>
    <row r="475" spans="15:19" ht="12.75">
      <c r="O475" s="131"/>
      <c r="P475" s="131"/>
      <c r="Q475" s="131"/>
      <c r="R475" s="131"/>
      <c r="S475" s="131"/>
    </row>
    <row r="476" spans="15:19" ht="12.75">
      <c r="O476" s="131"/>
      <c r="P476" s="131"/>
      <c r="Q476" s="131"/>
      <c r="R476" s="131"/>
      <c r="S476" s="131"/>
    </row>
    <row r="477" spans="15:19" ht="12.75">
      <c r="O477" s="131"/>
      <c r="P477" s="131"/>
      <c r="Q477" s="131"/>
      <c r="R477" s="131"/>
      <c r="S477" s="131"/>
    </row>
    <row r="478" spans="15:19" ht="12.75">
      <c r="O478" s="131"/>
      <c r="P478" s="131"/>
      <c r="Q478" s="131"/>
      <c r="R478" s="131"/>
      <c r="S478" s="131"/>
    </row>
    <row r="479" spans="15:19" ht="12.75">
      <c r="O479" s="131"/>
      <c r="P479" s="131"/>
      <c r="Q479" s="131"/>
      <c r="R479" s="131"/>
      <c r="S479" s="131"/>
    </row>
    <row r="480" spans="15:19" ht="12.75">
      <c r="O480" s="131"/>
      <c r="P480" s="131"/>
      <c r="Q480" s="131"/>
      <c r="R480" s="131"/>
      <c r="S480" s="131"/>
    </row>
    <row r="481" spans="15:19" ht="12.75">
      <c r="O481" s="131"/>
      <c r="P481" s="131"/>
      <c r="Q481" s="131"/>
      <c r="R481" s="131"/>
      <c r="S481" s="131"/>
    </row>
    <row r="482" spans="15:19" ht="12.75">
      <c r="O482" s="131"/>
      <c r="P482" s="131"/>
      <c r="Q482" s="131"/>
      <c r="R482" s="131"/>
      <c r="S482" s="131"/>
    </row>
    <row r="483" spans="15:19" ht="12.75">
      <c r="O483" s="131"/>
      <c r="P483" s="131"/>
      <c r="Q483" s="131"/>
      <c r="R483" s="131"/>
      <c r="S483" s="131"/>
    </row>
    <row r="484" spans="15:19" ht="12.75">
      <c r="O484" s="131"/>
      <c r="P484" s="131"/>
      <c r="Q484" s="131"/>
      <c r="R484" s="131"/>
      <c r="S484" s="131"/>
    </row>
    <row r="485" spans="15:19" ht="12.75">
      <c r="O485" s="131"/>
      <c r="P485" s="131"/>
      <c r="Q485" s="131"/>
      <c r="R485" s="131"/>
      <c r="S485" s="131"/>
    </row>
    <row r="486" spans="15:19" ht="12.75">
      <c r="O486" s="131"/>
      <c r="P486" s="131"/>
      <c r="Q486" s="131"/>
      <c r="R486" s="131"/>
      <c r="S486" s="131"/>
    </row>
    <row r="487" spans="15:19" ht="12.75">
      <c r="O487" s="131"/>
      <c r="P487" s="131"/>
      <c r="Q487" s="131"/>
      <c r="R487" s="131"/>
      <c r="S487" s="131"/>
    </row>
    <row r="488" spans="15:19" ht="12.75">
      <c r="O488" s="131"/>
      <c r="P488" s="131"/>
      <c r="Q488" s="131"/>
      <c r="R488" s="131"/>
      <c r="S488" s="131"/>
    </row>
    <row r="489" spans="15:19" ht="12.75">
      <c r="O489" s="131"/>
      <c r="P489" s="131"/>
      <c r="Q489" s="131"/>
      <c r="R489" s="131"/>
      <c r="S489" s="131"/>
    </row>
    <row r="490" spans="15:19" ht="12.75">
      <c r="O490" s="131"/>
      <c r="P490" s="131"/>
      <c r="Q490" s="131"/>
      <c r="R490" s="131"/>
      <c r="S490" s="131"/>
    </row>
    <row r="491" spans="15:19" ht="12.75">
      <c r="O491" s="131"/>
      <c r="P491" s="131"/>
      <c r="Q491" s="131"/>
      <c r="R491" s="131"/>
      <c r="S491" s="131"/>
    </row>
    <row r="492" spans="15:19" ht="12.75">
      <c r="O492" s="131"/>
      <c r="P492" s="131"/>
      <c r="Q492" s="131"/>
      <c r="R492" s="131"/>
      <c r="S492" s="131"/>
    </row>
    <row r="493" spans="15:19" ht="12.75">
      <c r="O493" s="131"/>
      <c r="P493" s="131"/>
      <c r="Q493" s="131"/>
      <c r="R493" s="131"/>
      <c r="S493" s="131"/>
    </row>
    <row r="494" spans="15:19" ht="12.75">
      <c r="O494" s="131"/>
      <c r="P494" s="131"/>
      <c r="Q494" s="131"/>
      <c r="R494" s="131"/>
      <c r="S494" s="131"/>
    </row>
    <row r="495" spans="15:19" ht="12.75">
      <c r="O495" s="131"/>
      <c r="P495" s="131"/>
      <c r="Q495" s="131"/>
      <c r="R495" s="131"/>
      <c r="S495" s="131"/>
    </row>
    <row r="496" spans="15:19" ht="12.75">
      <c r="O496" s="131"/>
      <c r="P496" s="131"/>
      <c r="Q496" s="131"/>
      <c r="R496" s="131"/>
      <c r="S496" s="131"/>
    </row>
    <row r="497" spans="15:19" ht="12.75">
      <c r="O497" s="131"/>
      <c r="P497" s="131"/>
      <c r="Q497" s="131"/>
      <c r="R497" s="131"/>
      <c r="S497" s="131"/>
    </row>
    <row r="498" spans="15:19" ht="12.75">
      <c r="O498" s="131"/>
      <c r="P498" s="131"/>
      <c r="Q498" s="131"/>
      <c r="R498" s="131"/>
      <c r="S498" s="131"/>
    </row>
    <row r="499" spans="15:19" ht="12.75">
      <c r="O499" s="131"/>
      <c r="P499" s="131"/>
      <c r="Q499" s="131"/>
      <c r="R499" s="131"/>
      <c r="S499" s="131"/>
    </row>
    <row r="500" spans="15:19" ht="12.75">
      <c r="O500" s="131"/>
      <c r="P500" s="131"/>
      <c r="Q500" s="131"/>
      <c r="R500" s="131"/>
      <c r="S500" s="131"/>
    </row>
    <row r="501" spans="15:19" ht="12.75">
      <c r="O501" s="131"/>
      <c r="P501" s="131"/>
      <c r="Q501" s="131"/>
      <c r="R501" s="131"/>
      <c r="S501" s="131"/>
    </row>
    <row r="502" spans="15:19" ht="12.75">
      <c r="O502" s="131"/>
      <c r="P502" s="131"/>
      <c r="Q502" s="131"/>
      <c r="R502" s="131"/>
      <c r="S502" s="131"/>
    </row>
    <row r="503" spans="15:19" ht="12.75">
      <c r="O503" s="131"/>
      <c r="P503" s="131"/>
      <c r="Q503" s="131"/>
      <c r="R503" s="131"/>
      <c r="S503" s="131"/>
    </row>
    <row r="504" spans="15:19" ht="12.75">
      <c r="O504" s="131"/>
      <c r="P504" s="131"/>
      <c r="Q504" s="131"/>
      <c r="R504" s="131"/>
      <c r="S504" s="131"/>
    </row>
    <row r="505" spans="15:19" ht="12.75">
      <c r="O505" s="131"/>
      <c r="P505" s="131"/>
      <c r="Q505" s="131"/>
      <c r="R505" s="131"/>
      <c r="S505" s="131"/>
    </row>
    <row r="506" spans="15:19" ht="12.75">
      <c r="O506" s="131"/>
      <c r="P506" s="131"/>
      <c r="Q506" s="131"/>
      <c r="R506" s="131"/>
      <c r="S506" s="131"/>
    </row>
    <row r="507" spans="15:19" ht="12.75">
      <c r="O507" s="131"/>
      <c r="P507" s="131"/>
      <c r="Q507" s="131"/>
      <c r="R507" s="131"/>
      <c r="S507" s="131"/>
    </row>
    <row r="508" spans="15:19" ht="12.75">
      <c r="O508" s="131"/>
      <c r="P508" s="131"/>
      <c r="Q508" s="131"/>
      <c r="R508" s="131"/>
      <c r="S508" s="131"/>
    </row>
    <row r="509" spans="15:19" ht="12.75">
      <c r="O509" s="131"/>
      <c r="P509" s="131"/>
      <c r="Q509" s="131"/>
      <c r="R509" s="131"/>
      <c r="S509" s="131"/>
    </row>
    <row r="510" spans="15:19" ht="12.75">
      <c r="O510" s="131"/>
      <c r="P510" s="131"/>
      <c r="Q510" s="131"/>
      <c r="R510" s="131"/>
      <c r="S510" s="131"/>
    </row>
    <row r="511" spans="15:19" ht="12.75">
      <c r="O511" s="131"/>
      <c r="P511" s="131"/>
      <c r="Q511" s="131"/>
      <c r="R511" s="131"/>
      <c r="S511" s="131"/>
    </row>
    <row r="512" spans="15:19" ht="12.75">
      <c r="O512" s="131"/>
      <c r="P512" s="131"/>
      <c r="Q512" s="131"/>
      <c r="R512" s="131"/>
      <c r="S512" s="131"/>
    </row>
    <row r="513" spans="15:19" ht="12.75">
      <c r="O513" s="131"/>
      <c r="P513" s="131"/>
      <c r="Q513" s="131"/>
      <c r="R513" s="131"/>
      <c r="S513" s="131"/>
    </row>
    <row r="514" spans="15:19" ht="12.75">
      <c r="O514" s="131"/>
      <c r="P514" s="131"/>
      <c r="Q514" s="131"/>
      <c r="R514" s="131"/>
      <c r="S514" s="131"/>
    </row>
    <row r="515" spans="15:19" ht="12.75">
      <c r="O515" s="131"/>
      <c r="P515" s="131"/>
      <c r="Q515" s="131"/>
      <c r="R515" s="131"/>
      <c r="S515" s="131"/>
    </row>
    <row r="516" spans="15:19" ht="12.75">
      <c r="O516" s="131"/>
      <c r="P516" s="131"/>
      <c r="Q516" s="131"/>
      <c r="R516" s="131"/>
      <c r="S516" s="131"/>
    </row>
    <row r="517" spans="15:19" ht="12.75">
      <c r="O517" s="131"/>
      <c r="P517" s="131"/>
      <c r="Q517" s="131"/>
      <c r="R517" s="131"/>
      <c r="S517" s="131"/>
    </row>
    <row r="518" spans="15:19" ht="12.75">
      <c r="O518" s="131"/>
      <c r="P518" s="131"/>
      <c r="Q518" s="131"/>
      <c r="R518" s="131"/>
      <c r="S518" s="131"/>
    </row>
    <row r="519" spans="15:19" ht="12.75">
      <c r="O519" s="131"/>
      <c r="P519" s="131"/>
      <c r="Q519" s="131"/>
      <c r="R519" s="131"/>
      <c r="S519" s="131"/>
    </row>
    <row r="520" spans="15:19" ht="12.75">
      <c r="O520" s="131"/>
      <c r="P520" s="131"/>
      <c r="Q520" s="131"/>
      <c r="R520" s="131"/>
      <c r="S520" s="131"/>
    </row>
    <row r="521" spans="15:19" ht="12.75">
      <c r="O521" s="131"/>
      <c r="P521" s="131"/>
      <c r="Q521" s="131"/>
      <c r="R521" s="131"/>
      <c r="S521" s="131"/>
    </row>
    <row r="522" spans="15:19" ht="12.75">
      <c r="O522" s="131"/>
      <c r="P522" s="131"/>
      <c r="Q522" s="131"/>
      <c r="R522" s="131"/>
      <c r="S522" s="131"/>
    </row>
    <row r="523" spans="15:19" ht="12.75">
      <c r="O523" s="131"/>
      <c r="P523" s="131"/>
      <c r="Q523" s="131"/>
      <c r="R523" s="131"/>
      <c r="S523" s="131"/>
    </row>
    <row r="524" spans="15:19" ht="12.75">
      <c r="O524" s="131"/>
      <c r="P524" s="131"/>
      <c r="Q524" s="131"/>
      <c r="R524" s="131"/>
      <c r="S524" s="131"/>
    </row>
    <row r="525" spans="15:19" ht="12.75">
      <c r="O525" s="131"/>
      <c r="P525" s="131"/>
      <c r="Q525" s="131"/>
      <c r="R525" s="131"/>
      <c r="S525" s="131"/>
    </row>
    <row r="526" spans="15:19" ht="12.75">
      <c r="O526" s="131"/>
      <c r="P526" s="131"/>
      <c r="Q526" s="131"/>
      <c r="R526" s="131"/>
      <c r="S526" s="131"/>
    </row>
    <row r="527" spans="15:19" ht="12.75">
      <c r="O527" s="131"/>
      <c r="P527" s="131"/>
      <c r="Q527" s="131"/>
      <c r="R527" s="131"/>
      <c r="S527" s="131"/>
    </row>
    <row r="528" spans="15:19" ht="12.75">
      <c r="O528" s="131"/>
      <c r="P528" s="131"/>
      <c r="Q528" s="131"/>
      <c r="R528" s="131"/>
      <c r="S528" s="131"/>
    </row>
    <row r="529" spans="15:19" ht="12.75">
      <c r="O529" s="131"/>
      <c r="P529" s="131"/>
      <c r="Q529" s="131"/>
      <c r="R529" s="131"/>
      <c r="S529" s="131"/>
    </row>
    <row r="530" spans="15:19" ht="12.75">
      <c r="O530" s="131"/>
      <c r="P530" s="131"/>
      <c r="Q530" s="131"/>
      <c r="R530" s="131"/>
      <c r="S530" s="131"/>
    </row>
    <row r="531" spans="15:19" ht="12.75">
      <c r="O531" s="131"/>
      <c r="P531" s="131"/>
      <c r="Q531" s="131"/>
      <c r="R531" s="131"/>
      <c r="S531" s="131"/>
    </row>
    <row r="532" spans="15:19" ht="12.75">
      <c r="O532" s="131"/>
      <c r="P532" s="131"/>
      <c r="Q532" s="131"/>
      <c r="R532" s="131"/>
      <c r="S532" s="131"/>
    </row>
    <row r="533" spans="15:19" ht="12.75">
      <c r="O533" s="131"/>
      <c r="P533" s="131"/>
      <c r="Q533" s="131"/>
      <c r="R533" s="131"/>
      <c r="S533" s="131"/>
    </row>
    <row r="534" spans="15:19" ht="12.75">
      <c r="O534" s="131"/>
      <c r="P534" s="131"/>
      <c r="Q534" s="131"/>
      <c r="R534" s="131"/>
      <c r="S534" s="131"/>
    </row>
    <row r="535" spans="15:19" ht="12.75">
      <c r="O535" s="131"/>
      <c r="P535" s="131"/>
      <c r="Q535" s="131"/>
      <c r="R535" s="131"/>
      <c r="S535" s="131"/>
    </row>
    <row r="536" spans="15:19" ht="12.75">
      <c r="O536" s="131"/>
      <c r="P536" s="131"/>
      <c r="Q536" s="131"/>
      <c r="R536" s="131"/>
      <c r="S536" s="131"/>
    </row>
    <row r="537" spans="15:19" ht="12.75">
      <c r="O537" s="131"/>
      <c r="P537" s="131"/>
      <c r="Q537" s="131"/>
      <c r="R537" s="131"/>
      <c r="S537" s="131"/>
    </row>
    <row r="538" spans="15:19" ht="12.75">
      <c r="O538" s="131"/>
      <c r="P538" s="131"/>
      <c r="Q538" s="131"/>
      <c r="R538" s="131"/>
      <c r="S538" s="131"/>
    </row>
    <row r="539" spans="15:19" ht="12.75">
      <c r="O539" s="131"/>
      <c r="P539" s="131"/>
      <c r="Q539" s="131"/>
      <c r="R539" s="131"/>
      <c r="S539" s="131"/>
    </row>
    <row r="540" spans="15:19" ht="12.75">
      <c r="O540" s="131"/>
      <c r="P540" s="131"/>
      <c r="Q540" s="131"/>
      <c r="R540" s="131"/>
      <c r="S540" s="131"/>
    </row>
    <row r="541" spans="15:19" ht="12.75">
      <c r="O541" s="131"/>
      <c r="P541" s="131"/>
      <c r="Q541" s="131"/>
      <c r="R541" s="131"/>
      <c r="S541" s="131"/>
    </row>
    <row r="542" spans="15:19" ht="12.75">
      <c r="O542" s="131"/>
      <c r="P542" s="131"/>
      <c r="Q542" s="131"/>
      <c r="R542" s="131"/>
      <c r="S542" s="131"/>
    </row>
    <row r="543" spans="15:19" ht="12.75">
      <c r="O543" s="131"/>
      <c r="P543" s="131"/>
      <c r="Q543" s="131"/>
      <c r="R543" s="131"/>
      <c r="S543" s="131"/>
    </row>
    <row r="544" spans="15:19" ht="12.75">
      <c r="O544" s="131"/>
      <c r="P544" s="131"/>
      <c r="Q544" s="131"/>
      <c r="R544" s="131"/>
      <c r="S544" s="131"/>
    </row>
    <row r="545" spans="15:19" ht="12.75">
      <c r="O545" s="131"/>
      <c r="P545" s="131"/>
      <c r="Q545" s="131"/>
      <c r="R545" s="131"/>
      <c r="S545" s="131"/>
    </row>
    <row r="546" spans="15:19" ht="12.75">
      <c r="O546" s="131"/>
      <c r="P546" s="131"/>
      <c r="Q546" s="131"/>
      <c r="R546" s="131"/>
      <c r="S546" s="131"/>
    </row>
    <row r="547" spans="15:19" ht="12.75">
      <c r="O547" s="131"/>
      <c r="P547" s="131"/>
      <c r="Q547" s="131"/>
      <c r="R547" s="131"/>
      <c r="S547" s="131"/>
    </row>
    <row r="548" spans="15:19" ht="12.75">
      <c r="O548" s="131"/>
      <c r="P548" s="131"/>
      <c r="Q548" s="131"/>
      <c r="R548" s="131"/>
      <c r="S548" s="131"/>
    </row>
    <row r="549" spans="15:19" ht="12.75">
      <c r="O549" s="131"/>
      <c r="P549" s="131"/>
      <c r="Q549" s="131"/>
      <c r="R549" s="131"/>
      <c r="S549" s="131"/>
    </row>
    <row r="550" spans="15:19" ht="12.75">
      <c r="O550" s="131"/>
      <c r="P550" s="131"/>
      <c r="Q550" s="131"/>
      <c r="R550" s="131"/>
      <c r="S550" s="131"/>
    </row>
    <row r="551" spans="15:19" ht="12.75">
      <c r="O551" s="131"/>
      <c r="P551" s="131"/>
      <c r="Q551" s="131"/>
      <c r="R551" s="131"/>
      <c r="S551" s="131"/>
    </row>
    <row r="552" spans="15:19" ht="12.75">
      <c r="O552" s="131"/>
      <c r="P552" s="131"/>
      <c r="Q552" s="131"/>
      <c r="R552" s="131"/>
      <c r="S552" s="131"/>
    </row>
    <row r="553" spans="15:19" ht="12.75">
      <c r="O553" s="131"/>
      <c r="P553" s="131"/>
      <c r="Q553" s="131"/>
      <c r="R553" s="131"/>
      <c r="S553" s="131"/>
    </row>
    <row r="554" spans="15:19" ht="12.75">
      <c r="O554" s="131"/>
      <c r="P554" s="131"/>
      <c r="Q554" s="131"/>
      <c r="R554" s="131"/>
      <c r="S554" s="131"/>
    </row>
    <row r="555" spans="15:19" ht="12.75">
      <c r="O555" s="131"/>
      <c r="P555" s="131"/>
      <c r="Q555" s="131"/>
      <c r="R555" s="131"/>
      <c r="S555" s="131"/>
    </row>
    <row r="556" spans="15:19" ht="12.75">
      <c r="O556" s="131"/>
      <c r="P556" s="131"/>
      <c r="Q556" s="131"/>
      <c r="R556" s="131"/>
      <c r="S556" s="131"/>
    </row>
    <row r="557" spans="15:19" ht="12.75">
      <c r="O557" s="131"/>
      <c r="P557" s="131"/>
      <c r="Q557" s="131"/>
      <c r="R557" s="131"/>
      <c r="S557" s="131"/>
    </row>
    <row r="558" spans="15:19" ht="12.75">
      <c r="O558" s="131"/>
      <c r="P558" s="131"/>
      <c r="Q558" s="131"/>
      <c r="R558" s="131"/>
      <c r="S558" s="131"/>
    </row>
    <row r="559" spans="15:19" ht="12.75">
      <c r="O559" s="131"/>
      <c r="P559" s="131"/>
      <c r="Q559" s="131"/>
      <c r="R559" s="131"/>
      <c r="S559" s="131"/>
    </row>
    <row r="560" spans="15:19" ht="12.75">
      <c r="O560" s="131"/>
      <c r="P560" s="131"/>
      <c r="Q560" s="131"/>
      <c r="R560" s="131"/>
      <c r="S560" s="131"/>
    </row>
    <row r="561" spans="15:19" ht="12.75">
      <c r="O561" s="131"/>
      <c r="P561" s="131"/>
      <c r="Q561" s="131"/>
      <c r="R561" s="131"/>
      <c r="S561" s="131"/>
    </row>
    <row r="562" spans="15:19" ht="12.75">
      <c r="O562" s="131"/>
      <c r="P562" s="131"/>
      <c r="Q562" s="131"/>
      <c r="R562" s="131"/>
      <c r="S562" s="131"/>
    </row>
    <row r="563" spans="15:19" ht="12.75">
      <c r="O563" s="131"/>
      <c r="P563" s="131"/>
      <c r="Q563" s="131"/>
      <c r="R563" s="131"/>
      <c r="S563" s="131"/>
    </row>
    <row r="564" spans="15:19" ht="12.75">
      <c r="O564" s="131"/>
      <c r="P564" s="131"/>
      <c r="Q564" s="131"/>
      <c r="R564" s="131"/>
      <c r="S564" s="131"/>
    </row>
    <row r="565" spans="15:19" ht="12.75">
      <c r="O565" s="131"/>
      <c r="P565" s="131"/>
      <c r="Q565" s="131"/>
      <c r="R565" s="131"/>
      <c r="S565" s="131"/>
    </row>
    <row r="566" spans="15:19" ht="12.75">
      <c r="O566" s="131"/>
      <c r="P566" s="131"/>
      <c r="Q566" s="131"/>
      <c r="R566" s="131"/>
      <c r="S566" s="131"/>
    </row>
    <row r="567" spans="15:19" ht="12.75">
      <c r="O567" s="131"/>
      <c r="P567" s="131"/>
      <c r="Q567" s="131"/>
      <c r="R567" s="131"/>
      <c r="S567" s="131"/>
    </row>
    <row r="568" spans="15:19" ht="12.75">
      <c r="O568" s="131"/>
      <c r="P568" s="131"/>
      <c r="Q568" s="131"/>
      <c r="R568" s="131"/>
      <c r="S568" s="131"/>
    </row>
    <row r="569" spans="15:19" ht="12.75">
      <c r="O569" s="131"/>
      <c r="P569" s="131"/>
      <c r="Q569" s="131"/>
      <c r="R569" s="131"/>
      <c r="S569" s="131"/>
    </row>
    <row r="570" spans="15:19" ht="12.75">
      <c r="O570" s="131"/>
      <c r="P570" s="131"/>
      <c r="Q570" s="131"/>
      <c r="R570" s="131"/>
      <c r="S570" s="131"/>
    </row>
    <row r="571" spans="15:19" ht="12.75">
      <c r="O571" s="131"/>
      <c r="P571" s="131"/>
      <c r="Q571" s="131"/>
      <c r="R571" s="131"/>
      <c r="S571" s="131"/>
    </row>
    <row r="572" spans="15:19" ht="12.75">
      <c r="O572" s="131"/>
      <c r="P572" s="131"/>
      <c r="Q572" s="131"/>
      <c r="R572" s="131"/>
      <c r="S572" s="131"/>
    </row>
    <row r="573" spans="15:19" ht="12.75">
      <c r="O573" s="131"/>
      <c r="P573" s="131"/>
      <c r="Q573" s="131"/>
      <c r="R573" s="131"/>
      <c r="S573" s="131"/>
    </row>
    <row r="574" spans="15:19" ht="12.75">
      <c r="O574" s="131"/>
      <c r="P574" s="131"/>
      <c r="Q574" s="131"/>
      <c r="R574" s="131"/>
      <c r="S574" s="131"/>
    </row>
    <row r="575" spans="15:19" ht="12.75">
      <c r="O575" s="131"/>
      <c r="P575" s="131"/>
      <c r="Q575" s="131"/>
      <c r="R575" s="131"/>
      <c r="S575" s="131"/>
    </row>
    <row r="576" spans="15:19" ht="12.75">
      <c r="O576" s="131"/>
      <c r="P576" s="131"/>
      <c r="Q576" s="131"/>
      <c r="R576" s="131"/>
      <c r="S576" s="131"/>
    </row>
    <row r="577" spans="15:19" ht="12.75">
      <c r="O577" s="131"/>
      <c r="P577" s="131"/>
      <c r="Q577" s="131"/>
      <c r="R577" s="131"/>
      <c r="S577" s="131"/>
    </row>
    <row r="578" spans="15:19" ht="12.75">
      <c r="O578" s="131"/>
      <c r="P578" s="131"/>
      <c r="Q578" s="131"/>
      <c r="R578" s="131"/>
      <c r="S578" s="131"/>
    </row>
    <row r="579" spans="15:19" ht="12.75">
      <c r="O579" s="131"/>
      <c r="P579" s="131"/>
      <c r="Q579" s="131"/>
      <c r="R579" s="131"/>
      <c r="S579" s="131"/>
    </row>
    <row r="580" spans="15:19" ht="12.75">
      <c r="O580" s="131"/>
      <c r="P580" s="131"/>
      <c r="Q580" s="131"/>
      <c r="R580" s="131"/>
      <c r="S580" s="131"/>
    </row>
    <row r="581" spans="15:19" ht="12.75">
      <c r="O581" s="131"/>
      <c r="P581" s="131"/>
      <c r="Q581" s="131"/>
      <c r="R581" s="131"/>
      <c r="S581" s="131"/>
    </row>
    <row r="582" spans="15:19" ht="12.75">
      <c r="O582" s="131"/>
      <c r="P582" s="131"/>
      <c r="Q582" s="131"/>
      <c r="R582" s="131"/>
      <c r="S582" s="131"/>
    </row>
    <row r="583" spans="15:19" ht="12.75">
      <c r="O583" s="131"/>
      <c r="P583" s="131"/>
      <c r="Q583" s="131"/>
      <c r="R583" s="131"/>
      <c r="S583" s="131"/>
    </row>
    <row r="584" spans="15:19" ht="12.75">
      <c r="O584" s="131"/>
      <c r="P584" s="131"/>
      <c r="Q584" s="131"/>
      <c r="R584" s="131"/>
      <c r="S584" s="131"/>
    </row>
    <row r="585" spans="15:19" ht="12.75">
      <c r="O585" s="131"/>
      <c r="P585" s="131"/>
      <c r="Q585" s="131"/>
      <c r="R585" s="131"/>
      <c r="S585" s="131"/>
    </row>
    <row r="586" spans="15:19" ht="12.75">
      <c r="O586" s="131"/>
      <c r="P586" s="131"/>
      <c r="Q586" s="131"/>
      <c r="R586" s="131"/>
      <c r="S586" s="131"/>
    </row>
    <row r="587" spans="15:19" ht="12.75">
      <c r="O587" s="131"/>
      <c r="P587" s="131"/>
      <c r="Q587" s="131"/>
      <c r="R587" s="131"/>
      <c r="S587" s="131"/>
    </row>
    <row r="588" spans="15:19" ht="12.75">
      <c r="O588" s="131"/>
      <c r="P588" s="131"/>
      <c r="Q588" s="131"/>
      <c r="R588" s="131"/>
      <c r="S588" s="131"/>
    </row>
    <row r="589" spans="15:19" ht="12.75">
      <c r="O589" s="131"/>
      <c r="P589" s="131"/>
      <c r="Q589" s="131"/>
      <c r="R589" s="131"/>
      <c r="S589" s="131"/>
    </row>
    <row r="590" spans="15:19" ht="12.75">
      <c r="O590" s="131"/>
      <c r="P590" s="131"/>
      <c r="Q590" s="131"/>
      <c r="R590" s="131"/>
      <c r="S590" s="131"/>
    </row>
    <row r="591" spans="15:19" ht="12.75">
      <c r="O591" s="131"/>
      <c r="P591" s="131"/>
      <c r="Q591" s="131"/>
      <c r="R591" s="131"/>
      <c r="S591" s="131"/>
    </row>
    <row r="592" spans="15:19" ht="12.75">
      <c r="O592" s="131"/>
      <c r="P592" s="131"/>
      <c r="Q592" s="131"/>
      <c r="R592" s="131"/>
      <c r="S592" s="131"/>
    </row>
    <row r="593" spans="15:19" ht="12.75">
      <c r="O593" s="131"/>
      <c r="P593" s="131"/>
      <c r="Q593" s="131"/>
      <c r="R593" s="131"/>
      <c r="S593" s="131"/>
    </row>
    <row r="594" spans="15:19" ht="12.75">
      <c r="O594" s="131"/>
      <c r="P594" s="131"/>
      <c r="Q594" s="131"/>
      <c r="R594" s="131"/>
      <c r="S594" s="131"/>
    </row>
    <row r="595" spans="15:19" ht="12.75">
      <c r="O595" s="131"/>
      <c r="P595" s="131"/>
      <c r="Q595" s="131"/>
      <c r="R595" s="131"/>
      <c r="S595" s="131"/>
    </row>
    <row r="596" spans="15:19" ht="12.75">
      <c r="O596" s="131"/>
      <c r="P596" s="131"/>
      <c r="Q596" s="131"/>
      <c r="R596" s="131"/>
      <c r="S596" s="131"/>
    </row>
    <row r="597" spans="15:19" ht="12.75">
      <c r="O597" s="131"/>
      <c r="P597" s="131"/>
      <c r="Q597" s="131"/>
      <c r="R597" s="131"/>
      <c r="S597" s="131"/>
    </row>
    <row r="598" spans="15:19" ht="12.75">
      <c r="O598" s="131"/>
      <c r="P598" s="131"/>
      <c r="Q598" s="131"/>
      <c r="R598" s="131"/>
      <c r="S598" s="131"/>
    </row>
    <row r="599" spans="15:19" ht="12.75">
      <c r="O599" s="131"/>
      <c r="P599" s="131"/>
      <c r="Q599" s="131"/>
      <c r="R599" s="131"/>
      <c r="S599" s="131"/>
    </row>
    <row r="600" spans="15:19" ht="12.75">
      <c r="O600" s="131"/>
      <c r="P600" s="131"/>
      <c r="Q600" s="131"/>
      <c r="R600" s="131"/>
      <c r="S600" s="131"/>
    </row>
    <row r="601" spans="15:19" ht="12.75">
      <c r="O601" s="131"/>
      <c r="P601" s="131"/>
      <c r="Q601" s="131"/>
      <c r="R601" s="131"/>
      <c r="S601" s="131"/>
    </row>
    <row r="602" spans="15:19" ht="12.75">
      <c r="O602" s="131"/>
      <c r="P602" s="131"/>
      <c r="Q602" s="131"/>
      <c r="R602" s="131"/>
      <c r="S602" s="131"/>
    </row>
    <row r="603" spans="15:19" ht="12.75">
      <c r="O603" s="131"/>
      <c r="P603" s="131"/>
      <c r="Q603" s="131"/>
      <c r="R603" s="131"/>
      <c r="S603" s="131"/>
    </row>
    <row r="604" spans="15:19" ht="12.75">
      <c r="O604" s="131"/>
      <c r="P604" s="131"/>
      <c r="Q604" s="131"/>
      <c r="R604" s="131"/>
      <c r="S604" s="131"/>
    </row>
    <row r="605" spans="15:19" ht="12.75">
      <c r="O605" s="131"/>
      <c r="P605" s="131"/>
      <c r="Q605" s="131"/>
      <c r="R605" s="131"/>
      <c r="S605" s="131"/>
    </row>
    <row r="606" spans="15:19" ht="12.75">
      <c r="O606" s="131"/>
      <c r="P606" s="131"/>
      <c r="Q606" s="131"/>
      <c r="R606" s="131"/>
      <c r="S606" s="131"/>
    </row>
    <row r="607" spans="15:19" ht="12.75">
      <c r="O607" s="131"/>
      <c r="P607" s="131"/>
      <c r="Q607" s="131"/>
      <c r="R607" s="131"/>
      <c r="S607" s="131"/>
    </row>
    <row r="608" spans="15:19" ht="12.75">
      <c r="O608" s="131"/>
      <c r="P608" s="131"/>
      <c r="Q608" s="131"/>
      <c r="R608" s="131"/>
      <c r="S608" s="131"/>
    </row>
    <row r="609" spans="15:19" ht="12.75">
      <c r="O609" s="131"/>
      <c r="P609" s="131"/>
      <c r="Q609" s="131"/>
      <c r="R609" s="131"/>
      <c r="S609" s="131"/>
    </row>
    <row r="610" spans="15:19" ht="12.75">
      <c r="O610" s="131"/>
      <c r="P610" s="131"/>
      <c r="Q610" s="131"/>
      <c r="R610" s="131"/>
      <c r="S610" s="131"/>
    </row>
    <row r="611" spans="15:19" ht="12.75">
      <c r="O611" s="131"/>
      <c r="P611" s="131"/>
      <c r="Q611" s="131"/>
      <c r="R611" s="131"/>
      <c r="S611" s="131"/>
    </row>
    <row r="612" spans="15:19" ht="12.75">
      <c r="O612" s="131"/>
      <c r="P612" s="131"/>
      <c r="Q612" s="131"/>
      <c r="R612" s="131"/>
      <c r="S612" s="131"/>
    </row>
    <row r="613" spans="15:19" ht="12.75">
      <c r="O613" s="131"/>
      <c r="P613" s="131"/>
      <c r="Q613" s="131"/>
      <c r="R613" s="131"/>
      <c r="S613" s="131"/>
    </row>
    <row r="614" spans="15:19" ht="12.75">
      <c r="O614" s="131"/>
      <c r="P614" s="131"/>
      <c r="Q614" s="131"/>
      <c r="R614" s="131"/>
      <c r="S614" s="131"/>
    </row>
    <row r="615" spans="15:19" ht="12.75">
      <c r="O615" s="131"/>
      <c r="P615" s="131"/>
      <c r="Q615" s="131"/>
      <c r="R615" s="131"/>
      <c r="S615" s="131"/>
    </row>
    <row r="616" spans="15:19" ht="12.75">
      <c r="O616" s="131"/>
      <c r="P616" s="131"/>
      <c r="Q616" s="131"/>
      <c r="R616" s="131"/>
      <c r="S616" s="131"/>
    </row>
    <row r="617" spans="15:19" ht="12.75">
      <c r="O617" s="131"/>
      <c r="P617" s="131"/>
      <c r="Q617" s="131"/>
      <c r="R617" s="131"/>
      <c r="S617" s="131"/>
    </row>
    <row r="618" spans="15:19" ht="12.75">
      <c r="O618" s="131"/>
      <c r="P618" s="131"/>
      <c r="Q618" s="131"/>
      <c r="R618" s="131"/>
      <c r="S618" s="131"/>
    </row>
    <row r="619" spans="15:19" ht="12.75">
      <c r="O619" s="131"/>
      <c r="P619" s="131"/>
      <c r="Q619" s="131"/>
      <c r="R619" s="131"/>
      <c r="S619" s="131"/>
    </row>
    <row r="620" spans="15:19" ht="12.75">
      <c r="O620" s="131"/>
      <c r="P620" s="131"/>
      <c r="Q620" s="131"/>
      <c r="R620" s="131"/>
      <c r="S620" s="131"/>
    </row>
    <row r="621" spans="15:19" ht="12.75">
      <c r="O621" s="131"/>
      <c r="P621" s="131"/>
      <c r="Q621" s="131"/>
      <c r="R621" s="131"/>
      <c r="S621" s="131"/>
    </row>
    <row r="622" spans="15:19" ht="12.75">
      <c r="O622" s="131"/>
      <c r="P622" s="131"/>
      <c r="Q622" s="131"/>
      <c r="R622" s="131"/>
      <c r="S622" s="131"/>
    </row>
    <row r="623" spans="15:19" ht="12.75">
      <c r="O623" s="131"/>
      <c r="P623" s="131"/>
      <c r="Q623" s="131"/>
      <c r="R623" s="131"/>
      <c r="S623" s="131"/>
    </row>
    <row r="624" spans="15:19" ht="12.75">
      <c r="O624" s="131"/>
      <c r="P624" s="131"/>
      <c r="Q624" s="131"/>
      <c r="R624" s="131"/>
      <c r="S624" s="131"/>
    </row>
    <row r="625" spans="15:19" ht="12.75">
      <c r="O625" s="131"/>
      <c r="P625" s="131"/>
      <c r="Q625" s="131"/>
      <c r="R625" s="131"/>
      <c r="S625" s="131"/>
    </row>
    <row r="626" spans="15:19" ht="12.75">
      <c r="O626" s="131"/>
      <c r="P626" s="131"/>
      <c r="Q626" s="131"/>
      <c r="R626" s="131"/>
      <c r="S626" s="131"/>
    </row>
    <row r="627" spans="15:19" ht="12.75">
      <c r="O627" s="131"/>
      <c r="P627" s="131"/>
      <c r="Q627" s="131"/>
      <c r="R627" s="131"/>
      <c r="S627" s="131"/>
    </row>
    <row r="628" spans="15:19" ht="12.75">
      <c r="O628" s="131"/>
      <c r="P628" s="131"/>
      <c r="Q628" s="131"/>
      <c r="R628" s="131"/>
      <c r="S628" s="131"/>
    </row>
    <row r="629" spans="15:19" ht="12.75">
      <c r="O629" s="131"/>
      <c r="P629" s="131"/>
      <c r="Q629" s="131"/>
      <c r="R629" s="131"/>
      <c r="S629" s="131"/>
    </row>
    <row r="630" spans="15:19" ht="12.75">
      <c r="O630" s="131"/>
      <c r="P630" s="131"/>
      <c r="Q630" s="131"/>
      <c r="R630" s="131"/>
      <c r="S630" s="131"/>
    </row>
    <row r="631" spans="15:19" ht="12.75">
      <c r="O631" s="131"/>
      <c r="P631" s="131"/>
      <c r="Q631" s="131"/>
      <c r="R631" s="131"/>
      <c r="S631" s="131"/>
    </row>
    <row r="632" spans="15:19" ht="12.75">
      <c r="O632" s="131"/>
      <c r="P632" s="131"/>
      <c r="Q632" s="131"/>
      <c r="R632" s="131"/>
      <c r="S632" s="131"/>
    </row>
    <row r="633" spans="15:19" ht="12.75">
      <c r="O633" s="131"/>
      <c r="P633" s="131"/>
      <c r="Q633" s="131"/>
      <c r="R633" s="131"/>
      <c r="S633" s="131"/>
    </row>
    <row r="634" spans="15:19" ht="12.75">
      <c r="O634" s="131"/>
      <c r="P634" s="131"/>
      <c r="Q634" s="131"/>
      <c r="R634" s="131"/>
      <c r="S634" s="131"/>
    </row>
    <row r="635" spans="15:19" ht="12.75">
      <c r="O635" s="131"/>
      <c r="P635" s="131"/>
      <c r="Q635" s="131"/>
      <c r="R635" s="131"/>
      <c r="S635" s="131"/>
    </row>
    <row r="636" spans="15:19" ht="12.75">
      <c r="O636" s="131"/>
      <c r="P636" s="131"/>
      <c r="Q636" s="131"/>
      <c r="R636" s="131"/>
      <c r="S636" s="131"/>
    </row>
    <row r="637" spans="15:19" ht="12.75">
      <c r="O637" s="131"/>
      <c r="P637" s="131"/>
      <c r="Q637" s="131"/>
      <c r="R637" s="131"/>
      <c r="S637" s="131"/>
    </row>
    <row r="638" spans="15:19" ht="12.75">
      <c r="O638" s="131"/>
      <c r="P638" s="131"/>
      <c r="Q638" s="131"/>
      <c r="R638" s="131"/>
      <c r="S638" s="131"/>
    </row>
    <row r="639" spans="15:19" ht="12.75">
      <c r="O639" s="131"/>
      <c r="P639" s="131"/>
      <c r="Q639" s="131"/>
      <c r="R639" s="131"/>
      <c r="S639" s="131"/>
    </row>
    <row r="640" spans="15:19" ht="12.75">
      <c r="O640" s="131"/>
      <c r="P640" s="131"/>
      <c r="Q640" s="131"/>
      <c r="R640" s="131"/>
      <c r="S640" s="131"/>
    </row>
    <row r="641" spans="15:19" ht="12.75">
      <c r="O641" s="131"/>
      <c r="P641" s="131"/>
      <c r="Q641" s="131"/>
      <c r="R641" s="131"/>
      <c r="S641" s="131"/>
    </row>
    <row r="642" spans="15:19" ht="12.75">
      <c r="O642" s="131"/>
      <c r="P642" s="131"/>
      <c r="Q642" s="131"/>
      <c r="R642" s="131"/>
      <c r="S642" s="131"/>
    </row>
    <row r="643" spans="15:19" ht="12.75">
      <c r="O643" s="131"/>
      <c r="P643" s="131"/>
      <c r="Q643" s="131"/>
      <c r="R643" s="131"/>
      <c r="S643" s="131"/>
    </row>
    <row r="644" spans="15:19" ht="12.75">
      <c r="O644" s="131"/>
      <c r="P644" s="131"/>
      <c r="Q644" s="131"/>
      <c r="R644" s="131"/>
      <c r="S644" s="131"/>
    </row>
    <row r="645" spans="15:19" ht="12.75">
      <c r="O645" s="131"/>
      <c r="P645" s="131"/>
      <c r="Q645" s="131"/>
      <c r="R645" s="131"/>
      <c r="S645" s="131"/>
    </row>
    <row r="646" spans="15:19" ht="12.75">
      <c r="O646" s="131"/>
      <c r="P646" s="131"/>
      <c r="Q646" s="131"/>
      <c r="R646" s="131"/>
      <c r="S646" s="131"/>
    </row>
    <row r="647" spans="15:19" ht="12.75">
      <c r="O647" s="131"/>
      <c r="P647" s="131"/>
      <c r="Q647" s="131"/>
      <c r="R647" s="131"/>
      <c r="S647" s="131"/>
    </row>
    <row r="648" spans="15:19" ht="12.75">
      <c r="O648" s="131"/>
      <c r="P648" s="131"/>
      <c r="Q648" s="131"/>
      <c r="R648" s="131"/>
      <c r="S648" s="131"/>
    </row>
    <row r="649" spans="15:19" ht="12.75">
      <c r="O649" s="131"/>
      <c r="P649" s="131"/>
      <c r="Q649" s="131"/>
      <c r="R649" s="131"/>
      <c r="S649" s="131"/>
    </row>
    <row r="650" spans="15:19" ht="12.75">
      <c r="O650" s="131"/>
      <c r="P650" s="131"/>
      <c r="Q650" s="131"/>
      <c r="R650" s="131"/>
      <c r="S650" s="131"/>
    </row>
    <row r="651" spans="15:19" ht="12.75">
      <c r="O651" s="131"/>
      <c r="P651" s="131"/>
      <c r="Q651" s="131"/>
      <c r="R651" s="131"/>
      <c r="S651" s="131"/>
    </row>
    <row r="652" spans="15:19" ht="12.75">
      <c r="O652" s="131"/>
      <c r="P652" s="131"/>
      <c r="Q652" s="131"/>
      <c r="R652" s="131"/>
      <c r="S652" s="131"/>
    </row>
    <row r="653" spans="15:19" ht="12.75">
      <c r="O653" s="131"/>
      <c r="P653" s="131"/>
      <c r="Q653" s="131"/>
      <c r="R653" s="131"/>
      <c r="S653" s="131"/>
    </row>
    <row r="654" spans="15:19" ht="12.75">
      <c r="O654" s="131"/>
      <c r="P654" s="131"/>
      <c r="Q654" s="131"/>
      <c r="R654" s="131"/>
      <c r="S654" s="131"/>
    </row>
    <row r="655" spans="15:19" ht="12.75">
      <c r="O655" s="131"/>
      <c r="P655" s="131"/>
      <c r="Q655" s="131"/>
      <c r="R655" s="131"/>
      <c r="S655" s="131"/>
    </row>
    <row r="656" spans="15:19" ht="12.75">
      <c r="O656" s="131"/>
      <c r="P656" s="131"/>
      <c r="Q656" s="131"/>
      <c r="R656" s="131"/>
      <c r="S656" s="131"/>
    </row>
    <row r="657" spans="15:19" ht="12.75">
      <c r="O657" s="131"/>
      <c r="P657" s="131"/>
      <c r="Q657" s="131"/>
      <c r="R657" s="131"/>
      <c r="S657" s="131"/>
    </row>
    <row r="658" spans="15:19" ht="12.75">
      <c r="O658" s="131"/>
      <c r="P658" s="131"/>
      <c r="Q658" s="131"/>
      <c r="R658" s="131"/>
      <c r="S658" s="131"/>
    </row>
    <row r="659" spans="15:19" ht="12.75">
      <c r="O659" s="131"/>
      <c r="P659" s="131"/>
      <c r="Q659" s="131"/>
      <c r="R659" s="131"/>
      <c r="S659" s="131"/>
    </row>
    <row r="660" spans="15:19" ht="12.75">
      <c r="O660" s="131"/>
      <c r="P660" s="131"/>
      <c r="Q660" s="131"/>
      <c r="R660" s="131"/>
      <c r="S660" s="131"/>
    </row>
    <row r="661" spans="15:19" ht="12.75">
      <c r="O661" s="131"/>
      <c r="P661" s="131"/>
      <c r="Q661" s="131"/>
      <c r="R661" s="131"/>
      <c r="S661" s="131"/>
    </row>
    <row r="662" spans="15:19" ht="12.75">
      <c r="O662" s="131"/>
      <c r="P662" s="131"/>
      <c r="Q662" s="131"/>
      <c r="R662" s="131"/>
      <c r="S662" s="131"/>
    </row>
    <row r="663" spans="15:19" ht="12.75">
      <c r="O663" s="131"/>
      <c r="P663" s="131"/>
      <c r="Q663" s="131"/>
      <c r="R663" s="131"/>
      <c r="S663" s="131"/>
    </row>
    <row r="664" spans="15:19" ht="12.75">
      <c r="O664" s="131"/>
      <c r="P664" s="131"/>
      <c r="Q664" s="131"/>
      <c r="R664" s="131"/>
      <c r="S664" s="131"/>
    </row>
    <row r="665" spans="15:19" ht="12.75">
      <c r="O665" s="131"/>
      <c r="P665" s="131"/>
      <c r="Q665" s="131"/>
      <c r="R665" s="131"/>
      <c r="S665" s="131"/>
    </row>
    <row r="666" spans="15:19" ht="12.75">
      <c r="O666" s="131"/>
      <c r="P666" s="131"/>
      <c r="Q666" s="131"/>
      <c r="R666" s="131"/>
      <c r="S666" s="131"/>
    </row>
    <row r="667" spans="15:19" ht="12.75">
      <c r="O667" s="131"/>
      <c r="P667" s="131"/>
      <c r="Q667" s="131"/>
      <c r="R667" s="131"/>
      <c r="S667" s="131"/>
    </row>
    <row r="668" spans="15:19" ht="12.75">
      <c r="O668" s="131"/>
      <c r="P668" s="131"/>
      <c r="Q668" s="131"/>
      <c r="R668" s="131"/>
      <c r="S668" s="131"/>
    </row>
    <row r="669" spans="15:19" ht="12.75">
      <c r="O669" s="131"/>
      <c r="P669" s="131"/>
      <c r="Q669" s="131"/>
      <c r="R669" s="131"/>
      <c r="S669" s="131"/>
    </row>
    <row r="670" spans="15:19" ht="12.75">
      <c r="O670" s="131"/>
      <c r="P670" s="131"/>
      <c r="Q670" s="131"/>
      <c r="R670" s="131"/>
      <c r="S670" s="131"/>
    </row>
    <row r="671" spans="15:19" ht="12.75">
      <c r="O671" s="131"/>
      <c r="P671" s="131"/>
      <c r="Q671" s="131"/>
      <c r="R671" s="131"/>
      <c r="S671" s="131"/>
    </row>
    <row r="672" spans="15:19" ht="12.75">
      <c r="O672" s="131"/>
      <c r="P672" s="131"/>
      <c r="Q672" s="131"/>
      <c r="R672" s="131"/>
      <c r="S672" s="131"/>
    </row>
    <row r="673" spans="15:19" ht="12.75">
      <c r="O673" s="131"/>
      <c r="P673" s="131"/>
      <c r="Q673" s="131"/>
      <c r="R673" s="131"/>
      <c r="S673" s="131"/>
    </row>
    <row r="674" spans="15:19" ht="12.75">
      <c r="O674" s="131"/>
      <c r="P674" s="131"/>
      <c r="Q674" s="131"/>
      <c r="R674" s="131"/>
      <c r="S674" s="131"/>
    </row>
    <row r="675" spans="15:19" ht="12.75">
      <c r="O675" s="131"/>
      <c r="P675" s="131"/>
      <c r="Q675" s="131"/>
      <c r="R675" s="131"/>
      <c r="S675" s="131"/>
    </row>
    <row r="676" spans="15:19" ht="12.75">
      <c r="O676" s="131"/>
      <c r="P676" s="131"/>
      <c r="Q676" s="131"/>
      <c r="R676" s="131"/>
      <c r="S676" s="131"/>
    </row>
    <row r="677" spans="15:19" ht="12.75">
      <c r="O677" s="131"/>
      <c r="P677" s="131"/>
      <c r="Q677" s="131"/>
      <c r="R677" s="131"/>
      <c r="S677" s="131"/>
    </row>
    <row r="678" spans="15:19" ht="12.75">
      <c r="O678" s="131"/>
      <c r="P678" s="131"/>
      <c r="Q678" s="131"/>
      <c r="R678" s="131"/>
      <c r="S678" s="131"/>
    </row>
    <row r="679" spans="15:19" ht="12.75">
      <c r="O679" s="131"/>
      <c r="P679" s="131"/>
      <c r="Q679" s="131"/>
      <c r="R679" s="131"/>
      <c r="S679" s="131"/>
    </row>
    <row r="680" spans="15:19" ht="12.75">
      <c r="O680" s="131"/>
      <c r="P680" s="131"/>
      <c r="Q680" s="131"/>
      <c r="R680" s="131"/>
      <c r="S680" s="131"/>
    </row>
    <row r="681" spans="15:19" ht="12.75">
      <c r="O681" s="131"/>
      <c r="P681" s="131"/>
      <c r="Q681" s="131"/>
      <c r="R681" s="131"/>
      <c r="S681" s="131"/>
    </row>
    <row r="682" spans="15:19" ht="12.75">
      <c r="O682" s="131"/>
      <c r="P682" s="131"/>
      <c r="Q682" s="131"/>
      <c r="R682" s="131"/>
      <c r="S682" s="131"/>
    </row>
    <row r="683" spans="15:19" ht="12.75">
      <c r="O683" s="131"/>
      <c r="P683" s="131"/>
      <c r="Q683" s="131"/>
      <c r="R683" s="131"/>
      <c r="S683" s="131"/>
    </row>
    <row r="684" spans="15:19" ht="12.75">
      <c r="O684" s="131"/>
      <c r="P684" s="131"/>
      <c r="Q684" s="131"/>
      <c r="R684" s="131"/>
      <c r="S684" s="131"/>
    </row>
    <row r="685" spans="15:19" ht="12.75">
      <c r="O685" s="131"/>
      <c r="P685" s="131"/>
      <c r="Q685" s="131"/>
      <c r="R685" s="131"/>
      <c r="S685" s="131"/>
    </row>
    <row r="686" spans="15:19" ht="12.75">
      <c r="O686" s="131"/>
      <c r="P686" s="131"/>
      <c r="Q686" s="131"/>
      <c r="R686" s="131"/>
      <c r="S686" s="131"/>
    </row>
    <row r="687" spans="15:19" ht="12.75">
      <c r="O687" s="131"/>
      <c r="P687" s="131"/>
      <c r="Q687" s="131"/>
      <c r="R687" s="131"/>
      <c r="S687" s="131"/>
    </row>
    <row r="688" spans="15:19" ht="12.75">
      <c r="O688" s="131"/>
      <c r="P688" s="131"/>
      <c r="Q688" s="131"/>
      <c r="R688" s="131"/>
      <c r="S688" s="131"/>
    </row>
    <row r="689" spans="15:19" ht="12.75">
      <c r="O689" s="131"/>
      <c r="P689" s="131"/>
      <c r="Q689" s="131"/>
      <c r="R689" s="131"/>
      <c r="S689" s="131"/>
    </row>
    <row r="690" spans="15:19" ht="12.75">
      <c r="O690" s="131"/>
      <c r="P690" s="131"/>
      <c r="Q690" s="131"/>
      <c r="R690" s="131"/>
      <c r="S690" s="131"/>
    </row>
    <row r="691" spans="15:19" ht="12.75">
      <c r="O691" s="131"/>
      <c r="P691" s="131"/>
      <c r="Q691" s="131"/>
      <c r="R691" s="131"/>
      <c r="S691" s="131"/>
    </row>
    <row r="692" spans="15:19" ht="12.75">
      <c r="O692" s="131"/>
      <c r="P692" s="131"/>
      <c r="Q692" s="131"/>
      <c r="R692" s="131"/>
      <c r="S692" s="131"/>
    </row>
    <row r="693" spans="15:19" ht="12.75">
      <c r="O693" s="131"/>
      <c r="P693" s="131"/>
      <c r="Q693" s="131"/>
      <c r="R693" s="131"/>
      <c r="S693" s="131"/>
    </row>
    <row r="694" spans="15:19" ht="12.75">
      <c r="O694" s="131"/>
      <c r="P694" s="131"/>
      <c r="Q694" s="131"/>
      <c r="R694" s="131"/>
      <c r="S694" s="131"/>
    </row>
    <row r="695" spans="15:19" ht="12.75">
      <c r="O695" s="131"/>
      <c r="P695" s="131"/>
      <c r="Q695" s="131"/>
      <c r="R695" s="131"/>
      <c r="S695" s="131"/>
    </row>
    <row r="696" spans="15:19" ht="12.75">
      <c r="O696" s="131"/>
      <c r="P696" s="131"/>
      <c r="Q696" s="131"/>
      <c r="R696" s="131"/>
      <c r="S696" s="131"/>
    </row>
    <row r="697" spans="15:19" ht="12.75">
      <c r="O697" s="131"/>
      <c r="P697" s="131"/>
      <c r="Q697" s="131"/>
      <c r="R697" s="131"/>
      <c r="S697" s="131"/>
    </row>
    <row r="698" spans="15:19" ht="12.75">
      <c r="O698" s="131"/>
      <c r="P698" s="131"/>
      <c r="Q698" s="131"/>
      <c r="R698" s="131"/>
      <c r="S698" s="131"/>
    </row>
    <row r="699" spans="15:19" ht="12.75">
      <c r="O699" s="131"/>
      <c r="P699" s="131"/>
      <c r="Q699" s="131"/>
      <c r="R699" s="131"/>
      <c r="S699" s="131"/>
    </row>
    <row r="700" spans="15:19" ht="12.75">
      <c r="O700" s="131"/>
      <c r="P700" s="131"/>
      <c r="Q700" s="131"/>
      <c r="R700" s="131"/>
      <c r="S700" s="131"/>
    </row>
    <row r="701" spans="15:19" ht="12.75">
      <c r="O701" s="131"/>
      <c r="P701" s="131"/>
      <c r="Q701" s="131"/>
      <c r="R701" s="131"/>
      <c r="S701" s="131"/>
    </row>
    <row r="702" spans="15:19" ht="12.75">
      <c r="O702" s="131"/>
      <c r="P702" s="131"/>
      <c r="Q702" s="131"/>
      <c r="R702" s="131"/>
      <c r="S702" s="131"/>
    </row>
    <row r="703" spans="15:19" ht="12.75">
      <c r="O703" s="131"/>
      <c r="P703" s="131"/>
      <c r="Q703" s="131"/>
      <c r="R703" s="131"/>
      <c r="S703" s="131"/>
    </row>
    <row r="704" spans="15:19" ht="12.75">
      <c r="O704" s="131"/>
      <c r="P704" s="131"/>
      <c r="Q704" s="131"/>
      <c r="R704" s="131"/>
      <c r="S704" s="131"/>
    </row>
    <row r="705" spans="15:19" ht="12.75">
      <c r="O705" s="131"/>
      <c r="P705" s="131"/>
      <c r="Q705" s="131"/>
      <c r="R705" s="131"/>
      <c r="S705" s="131"/>
    </row>
    <row r="706" spans="15:19" ht="12.75">
      <c r="O706" s="131"/>
      <c r="P706" s="131"/>
      <c r="Q706" s="131"/>
      <c r="R706" s="131"/>
      <c r="S706" s="131"/>
    </row>
    <row r="707" spans="15:19" ht="12.75">
      <c r="O707" s="131"/>
      <c r="P707" s="131"/>
      <c r="Q707" s="131"/>
      <c r="R707" s="131"/>
      <c r="S707" s="131"/>
    </row>
    <row r="708" spans="15:19" ht="12.75">
      <c r="O708" s="131"/>
      <c r="P708" s="131"/>
      <c r="Q708" s="131"/>
      <c r="R708" s="131"/>
      <c r="S708" s="131"/>
    </row>
    <row r="709" spans="15:19" ht="12.75">
      <c r="O709" s="131"/>
      <c r="P709" s="131"/>
      <c r="Q709" s="131"/>
      <c r="R709" s="131"/>
      <c r="S709" s="131"/>
    </row>
    <row r="710" spans="15:19" ht="12.75">
      <c r="O710" s="131"/>
      <c r="P710" s="131"/>
      <c r="Q710" s="131"/>
      <c r="R710" s="131"/>
      <c r="S710" s="131"/>
    </row>
    <row r="711" spans="15:19" ht="12.75">
      <c r="O711" s="131"/>
      <c r="P711" s="131"/>
      <c r="Q711" s="131"/>
      <c r="R711" s="131"/>
      <c r="S711" s="131"/>
    </row>
    <row r="712" spans="15:19" ht="12.75">
      <c r="O712" s="131"/>
      <c r="P712" s="131"/>
      <c r="Q712" s="131"/>
      <c r="R712" s="131"/>
      <c r="S712" s="131"/>
    </row>
    <row r="713" spans="15:19" ht="12.75">
      <c r="O713" s="131"/>
      <c r="P713" s="131"/>
      <c r="Q713" s="131"/>
      <c r="R713" s="131"/>
      <c r="S713" s="131"/>
    </row>
    <row r="714" spans="15:19" ht="12.75">
      <c r="O714" s="131"/>
      <c r="P714" s="131"/>
      <c r="Q714" s="131"/>
      <c r="R714" s="131"/>
      <c r="S714" s="131"/>
    </row>
    <row r="715" spans="15:19" ht="12.75">
      <c r="O715" s="131"/>
      <c r="P715" s="131"/>
      <c r="Q715" s="131"/>
      <c r="R715" s="131"/>
      <c r="S715" s="131"/>
    </row>
    <row r="716" spans="15:19" ht="12.75">
      <c r="O716" s="131"/>
      <c r="P716" s="131"/>
      <c r="Q716" s="131"/>
      <c r="R716" s="131"/>
      <c r="S716" s="131"/>
    </row>
    <row r="717" spans="15:19" ht="12.75">
      <c r="O717" s="131"/>
      <c r="P717" s="131"/>
      <c r="Q717" s="131"/>
      <c r="R717" s="131"/>
      <c r="S717" s="131"/>
    </row>
    <row r="718" spans="15:19" ht="12.75">
      <c r="O718" s="131"/>
      <c r="P718" s="131"/>
      <c r="Q718" s="131"/>
      <c r="R718" s="131"/>
      <c r="S718" s="131"/>
    </row>
    <row r="719" spans="15:19" ht="12.75">
      <c r="O719" s="131"/>
      <c r="P719" s="131"/>
      <c r="Q719" s="131"/>
      <c r="R719" s="131"/>
      <c r="S719" s="131"/>
    </row>
    <row r="720" spans="15:19" ht="12.75">
      <c r="O720" s="131"/>
      <c r="P720" s="131"/>
      <c r="Q720" s="131"/>
      <c r="R720" s="131"/>
      <c r="S720" s="131"/>
    </row>
    <row r="721" spans="15:19" ht="12.75">
      <c r="O721" s="131"/>
      <c r="P721" s="131"/>
      <c r="Q721" s="131"/>
      <c r="R721" s="131"/>
      <c r="S721" s="131"/>
    </row>
    <row r="722" spans="15:19" ht="12.75">
      <c r="O722" s="131"/>
      <c r="P722" s="131"/>
      <c r="Q722" s="131"/>
      <c r="R722" s="131"/>
      <c r="S722" s="131"/>
    </row>
    <row r="723" spans="15:19" ht="12.75">
      <c r="O723" s="131"/>
      <c r="P723" s="131"/>
      <c r="Q723" s="131"/>
      <c r="R723" s="131"/>
      <c r="S723" s="131"/>
    </row>
    <row r="724" spans="15:19" ht="12.75">
      <c r="O724" s="131"/>
      <c r="P724" s="131"/>
      <c r="Q724" s="131"/>
      <c r="R724" s="131"/>
      <c r="S724" s="131"/>
    </row>
    <row r="725" spans="15:19" ht="12.75">
      <c r="O725" s="131"/>
      <c r="P725" s="131"/>
      <c r="Q725" s="131"/>
      <c r="R725" s="131"/>
      <c r="S725" s="131"/>
    </row>
    <row r="726" spans="15:19" ht="12.75">
      <c r="O726" s="131"/>
      <c r="P726" s="131"/>
      <c r="Q726" s="131"/>
      <c r="R726" s="131"/>
      <c r="S726" s="131"/>
    </row>
    <row r="727" spans="15:19" ht="12.75">
      <c r="O727" s="131"/>
      <c r="P727" s="131"/>
      <c r="Q727" s="131"/>
      <c r="R727" s="131"/>
      <c r="S727" s="131"/>
    </row>
    <row r="728" spans="15:19" ht="12.75">
      <c r="O728" s="131"/>
      <c r="P728" s="131"/>
      <c r="Q728" s="131"/>
      <c r="R728" s="131"/>
      <c r="S728" s="131"/>
    </row>
    <row r="729" spans="15:19" ht="12.75">
      <c r="O729" s="131"/>
      <c r="P729" s="131"/>
      <c r="Q729" s="131"/>
      <c r="R729" s="131"/>
      <c r="S729" s="131"/>
    </row>
    <row r="730" spans="15:19" ht="12.75">
      <c r="O730" s="131"/>
      <c r="P730" s="131"/>
      <c r="Q730" s="131"/>
      <c r="R730" s="131"/>
      <c r="S730" s="131"/>
    </row>
    <row r="731" spans="15:19" ht="12.75">
      <c r="O731" s="131"/>
      <c r="P731" s="131"/>
      <c r="Q731" s="131"/>
      <c r="R731" s="131"/>
      <c r="S731" s="131"/>
    </row>
    <row r="732" spans="15:19" ht="12.75">
      <c r="O732" s="131"/>
      <c r="P732" s="131"/>
      <c r="Q732" s="131"/>
      <c r="R732" s="131"/>
      <c r="S732" s="131"/>
    </row>
    <row r="733" spans="15:19" ht="12.75">
      <c r="O733" s="131"/>
      <c r="P733" s="131"/>
      <c r="Q733" s="131"/>
      <c r="R733" s="131"/>
      <c r="S733" s="131"/>
    </row>
    <row r="734" spans="15:19" ht="12.75">
      <c r="O734" s="131"/>
      <c r="P734" s="131"/>
      <c r="Q734" s="131"/>
      <c r="R734" s="131"/>
      <c r="S734" s="131"/>
    </row>
    <row r="735" spans="15:19" ht="12.75">
      <c r="O735" s="131"/>
      <c r="P735" s="131"/>
      <c r="Q735" s="131"/>
      <c r="R735" s="131"/>
      <c r="S735" s="131"/>
    </row>
    <row r="736" spans="15:19" ht="12.75">
      <c r="O736" s="131"/>
      <c r="P736" s="131"/>
      <c r="Q736" s="131"/>
      <c r="R736" s="131"/>
      <c r="S736" s="131"/>
    </row>
    <row r="737" spans="15:19" ht="12.75">
      <c r="O737" s="131"/>
      <c r="P737" s="131"/>
      <c r="Q737" s="131"/>
      <c r="R737" s="131"/>
      <c r="S737" s="131"/>
    </row>
    <row r="738" spans="15:19" ht="12.75">
      <c r="O738" s="131"/>
      <c r="P738" s="131"/>
      <c r="Q738" s="131"/>
      <c r="R738" s="131"/>
      <c r="S738" s="131"/>
    </row>
    <row r="739" spans="15:19" ht="12.75">
      <c r="O739" s="131"/>
      <c r="P739" s="131"/>
      <c r="Q739" s="131"/>
      <c r="R739" s="131"/>
      <c r="S739" s="131"/>
    </row>
    <row r="740" spans="15:19" ht="12.75">
      <c r="O740" s="131"/>
      <c r="P740" s="131"/>
      <c r="Q740" s="131"/>
      <c r="R740" s="131"/>
      <c r="S740" s="131"/>
    </row>
    <row r="741" spans="15:19" ht="12.75">
      <c r="O741" s="131"/>
      <c r="P741" s="131"/>
      <c r="Q741" s="131"/>
      <c r="R741" s="131"/>
      <c r="S741" s="131"/>
    </row>
    <row r="742" spans="15:19" ht="12.75">
      <c r="O742" s="131"/>
      <c r="P742" s="131"/>
      <c r="Q742" s="131"/>
      <c r="R742" s="131"/>
      <c r="S742" s="131"/>
    </row>
    <row r="743" spans="15:19" ht="12.75">
      <c r="O743" s="131"/>
      <c r="P743" s="131"/>
      <c r="Q743" s="131"/>
      <c r="R743" s="131"/>
      <c r="S743" s="131"/>
    </row>
    <row r="744" spans="15:19" ht="12.75">
      <c r="O744" s="131"/>
      <c r="P744" s="131"/>
      <c r="Q744" s="131"/>
      <c r="R744" s="131"/>
      <c r="S744" s="131"/>
    </row>
    <row r="745" spans="15:19" ht="12.75">
      <c r="O745" s="131"/>
      <c r="P745" s="131"/>
      <c r="Q745" s="131"/>
      <c r="R745" s="131"/>
      <c r="S745" s="131"/>
    </row>
    <row r="746" spans="15:19" ht="12.75">
      <c r="O746" s="131"/>
      <c r="P746" s="131"/>
      <c r="Q746" s="131"/>
      <c r="R746" s="131"/>
      <c r="S746" s="131"/>
    </row>
    <row r="747" spans="15:19" ht="12.75">
      <c r="O747" s="131"/>
      <c r="P747" s="131"/>
      <c r="Q747" s="131"/>
      <c r="R747" s="131"/>
      <c r="S747" s="131"/>
    </row>
    <row r="748" spans="15:19" ht="12.75">
      <c r="O748" s="131"/>
      <c r="P748" s="131"/>
      <c r="Q748" s="131"/>
      <c r="R748" s="131"/>
      <c r="S748" s="131"/>
    </row>
    <row r="749" spans="15:19" ht="12.75">
      <c r="O749" s="131"/>
      <c r="P749" s="131"/>
      <c r="Q749" s="131"/>
      <c r="R749" s="131"/>
      <c r="S749" s="131"/>
    </row>
    <row r="750" spans="15:19" ht="12.75">
      <c r="O750" s="131"/>
      <c r="P750" s="131"/>
      <c r="Q750" s="131"/>
      <c r="R750" s="131"/>
      <c r="S750" s="131"/>
    </row>
    <row r="751" spans="15:19" ht="12.75">
      <c r="O751" s="131"/>
      <c r="P751" s="131"/>
      <c r="Q751" s="131"/>
      <c r="R751" s="131"/>
      <c r="S751" s="131"/>
    </row>
    <row r="752" spans="15:19" ht="12.75">
      <c r="O752" s="131"/>
      <c r="P752" s="131"/>
      <c r="Q752" s="131"/>
      <c r="R752" s="131"/>
      <c r="S752" s="131"/>
    </row>
    <row r="753" spans="15:19" ht="12.75">
      <c r="O753" s="131"/>
      <c r="P753" s="131"/>
      <c r="Q753" s="131"/>
      <c r="R753" s="131"/>
      <c r="S753" s="131"/>
    </row>
    <row r="754" spans="15:19" ht="12.75">
      <c r="O754" s="131"/>
      <c r="P754" s="131"/>
      <c r="Q754" s="131"/>
      <c r="R754" s="131"/>
      <c r="S754" s="131"/>
    </row>
    <row r="755" spans="15:19" ht="12.75">
      <c r="O755" s="131"/>
      <c r="P755" s="131"/>
      <c r="Q755" s="131"/>
      <c r="R755" s="131"/>
      <c r="S755" s="131"/>
    </row>
    <row r="756" spans="15:19" ht="12.75">
      <c r="O756" s="131"/>
      <c r="P756" s="131"/>
      <c r="Q756" s="131"/>
      <c r="R756" s="131"/>
      <c r="S756" s="131"/>
    </row>
    <row r="757" spans="15:19" ht="12.75">
      <c r="O757" s="131"/>
      <c r="P757" s="131"/>
      <c r="Q757" s="131"/>
      <c r="R757" s="131"/>
      <c r="S757" s="131"/>
    </row>
    <row r="758" spans="15:19" ht="12.75">
      <c r="O758" s="131"/>
      <c r="P758" s="131"/>
      <c r="Q758" s="131"/>
      <c r="R758" s="131"/>
      <c r="S758" s="131"/>
    </row>
    <row r="759" spans="15:19" ht="12.75">
      <c r="O759" s="131"/>
      <c r="P759" s="131"/>
      <c r="Q759" s="131"/>
      <c r="R759" s="131"/>
      <c r="S759" s="131"/>
    </row>
    <row r="760" spans="15:19" ht="12.75">
      <c r="O760" s="131"/>
      <c r="P760" s="131"/>
      <c r="Q760" s="131"/>
      <c r="R760" s="131"/>
      <c r="S760" s="131"/>
    </row>
    <row r="761" spans="15:19" ht="12.75">
      <c r="O761" s="131"/>
      <c r="P761" s="131"/>
      <c r="Q761" s="131"/>
      <c r="R761" s="131"/>
      <c r="S761" s="131"/>
    </row>
    <row r="762" spans="15:19" ht="12.75">
      <c r="O762" s="131"/>
      <c r="P762" s="131"/>
      <c r="Q762" s="131"/>
      <c r="R762" s="131"/>
      <c r="S762" s="131"/>
    </row>
    <row r="763" spans="15:19" ht="12.75">
      <c r="O763" s="131"/>
      <c r="P763" s="131"/>
      <c r="Q763" s="131"/>
      <c r="R763" s="131"/>
      <c r="S763" s="131"/>
    </row>
    <row r="764" spans="15:19" ht="12.75">
      <c r="O764" s="131"/>
      <c r="P764" s="131"/>
      <c r="Q764" s="131"/>
      <c r="R764" s="131"/>
      <c r="S764" s="131"/>
    </row>
    <row r="765" spans="15:19" ht="12.75">
      <c r="O765" s="131"/>
      <c r="P765" s="131"/>
      <c r="Q765" s="131"/>
      <c r="R765" s="131"/>
      <c r="S765" s="131"/>
    </row>
    <row r="766" spans="15:19" ht="12.75">
      <c r="O766" s="131"/>
      <c r="P766" s="131"/>
      <c r="Q766" s="131"/>
      <c r="R766" s="131"/>
      <c r="S766" s="131"/>
    </row>
    <row r="767" spans="15:19" ht="12.75">
      <c r="O767" s="131"/>
      <c r="P767" s="131"/>
      <c r="Q767" s="131"/>
      <c r="R767" s="131"/>
      <c r="S767" s="131"/>
    </row>
    <row r="768" spans="15:19" ht="12.75">
      <c r="O768" s="131"/>
      <c r="P768" s="131"/>
      <c r="Q768" s="131"/>
      <c r="R768" s="131"/>
      <c r="S768" s="131"/>
    </row>
    <row r="769" spans="15:19" ht="12.75">
      <c r="O769" s="131"/>
      <c r="P769" s="131"/>
      <c r="Q769" s="131"/>
      <c r="R769" s="131"/>
      <c r="S769" s="131"/>
    </row>
    <row r="770" spans="15:19" ht="12.75">
      <c r="O770" s="131"/>
      <c r="P770" s="131"/>
      <c r="Q770" s="131"/>
      <c r="R770" s="131"/>
      <c r="S770" s="131"/>
    </row>
    <row r="771" spans="15:19" ht="12.75">
      <c r="O771" s="131"/>
      <c r="P771" s="131"/>
      <c r="Q771" s="131"/>
      <c r="R771" s="131"/>
      <c r="S771" s="131"/>
    </row>
    <row r="772" spans="15:19" ht="12.75">
      <c r="O772" s="131"/>
      <c r="P772" s="131"/>
      <c r="Q772" s="131"/>
      <c r="R772" s="131"/>
      <c r="S772" s="131"/>
    </row>
    <row r="773" spans="15:19" ht="12.75">
      <c r="O773" s="131"/>
      <c r="P773" s="131"/>
      <c r="Q773" s="131"/>
      <c r="R773" s="131"/>
      <c r="S773" s="131"/>
    </row>
    <row r="774" spans="15:19" ht="12.75">
      <c r="O774" s="131"/>
      <c r="P774" s="131"/>
      <c r="Q774" s="131"/>
      <c r="R774" s="131"/>
      <c r="S774" s="131"/>
    </row>
    <row r="775" spans="15:19" ht="12.75">
      <c r="O775" s="131"/>
      <c r="P775" s="131"/>
      <c r="Q775" s="131"/>
      <c r="R775" s="131"/>
      <c r="S775" s="131"/>
    </row>
    <row r="776" spans="15:19" ht="12.75">
      <c r="O776" s="131"/>
      <c r="P776" s="131"/>
      <c r="Q776" s="131"/>
      <c r="R776" s="131"/>
      <c r="S776" s="131"/>
    </row>
    <row r="777" spans="15:19" ht="12.75">
      <c r="O777" s="131"/>
      <c r="P777" s="131"/>
      <c r="Q777" s="131"/>
      <c r="R777" s="131"/>
      <c r="S777" s="131"/>
    </row>
    <row r="778" spans="15:19" ht="12.75">
      <c r="O778" s="131"/>
      <c r="P778" s="131"/>
      <c r="Q778" s="131"/>
      <c r="R778" s="131"/>
      <c r="S778" s="131"/>
    </row>
    <row r="779" spans="15:19" ht="12.75">
      <c r="O779" s="131"/>
      <c r="P779" s="131"/>
      <c r="Q779" s="131"/>
      <c r="R779" s="131"/>
      <c r="S779" s="131"/>
    </row>
    <row r="780" spans="15:19" ht="12.75">
      <c r="O780" s="131"/>
      <c r="P780" s="131"/>
      <c r="Q780" s="131"/>
      <c r="R780" s="131"/>
      <c r="S780" s="131"/>
    </row>
    <row r="781" spans="15:19" ht="12.75">
      <c r="O781" s="131"/>
      <c r="P781" s="131"/>
      <c r="Q781" s="131"/>
      <c r="R781" s="131"/>
      <c r="S781" s="131"/>
    </row>
    <row r="782" spans="15:19" ht="12.75">
      <c r="O782" s="131"/>
      <c r="P782" s="131"/>
      <c r="Q782" s="131"/>
      <c r="R782" s="131"/>
      <c r="S782" s="131"/>
    </row>
    <row r="783" spans="15:19" ht="12.75">
      <c r="O783" s="131"/>
      <c r="P783" s="131"/>
      <c r="Q783" s="131"/>
      <c r="R783" s="131"/>
      <c r="S783" s="131"/>
    </row>
    <row r="784" spans="15:19" ht="12.75">
      <c r="O784" s="131"/>
      <c r="P784" s="131"/>
      <c r="Q784" s="131"/>
      <c r="R784" s="131"/>
      <c r="S784" s="131"/>
    </row>
    <row r="785" spans="15:19" ht="12.75">
      <c r="O785" s="131"/>
      <c r="P785" s="131"/>
      <c r="Q785" s="131"/>
      <c r="R785" s="131"/>
      <c r="S785" s="131"/>
    </row>
    <row r="786" spans="15:19" ht="12.75">
      <c r="O786" s="131"/>
      <c r="P786" s="131"/>
      <c r="Q786" s="131"/>
      <c r="R786" s="131"/>
      <c r="S786" s="131"/>
    </row>
    <row r="787" spans="15:19" ht="12.75">
      <c r="O787" s="131"/>
      <c r="P787" s="131"/>
      <c r="Q787" s="131"/>
      <c r="R787" s="131"/>
      <c r="S787" s="131"/>
    </row>
    <row r="788" spans="15:19" ht="12.75">
      <c r="O788" s="131"/>
      <c r="P788" s="131"/>
      <c r="Q788" s="131"/>
      <c r="R788" s="131"/>
      <c r="S788" s="131"/>
    </row>
    <row r="789" spans="15:19" ht="12.75">
      <c r="O789" s="131"/>
      <c r="P789" s="131"/>
      <c r="Q789" s="131"/>
      <c r="R789" s="131"/>
      <c r="S789" s="131"/>
    </row>
    <row r="790" spans="15:19" ht="12.75">
      <c r="O790" s="131"/>
      <c r="P790" s="131"/>
      <c r="Q790" s="131"/>
      <c r="R790" s="131"/>
      <c r="S790" s="131"/>
    </row>
    <row r="791" spans="15:19" ht="12.75">
      <c r="O791" s="131"/>
      <c r="P791" s="131"/>
      <c r="Q791" s="131"/>
      <c r="R791" s="131"/>
      <c r="S791" s="131"/>
    </row>
    <row r="792" spans="15:19" ht="12.75">
      <c r="O792" s="131"/>
      <c r="P792" s="131"/>
      <c r="Q792" s="131"/>
      <c r="R792" s="131"/>
      <c r="S792" s="131"/>
    </row>
    <row r="793" spans="15:19" ht="12.75">
      <c r="O793" s="131"/>
      <c r="P793" s="131"/>
      <c r="Q793" s="131"/>
      <c r="R793" s="131"/>
      <c r="S793" s="131"/>
    </row>
    <row r="794" spans="15:19" ht="12.75">
      <c r="O794" s="131"/>
      <c r="P794" s="131"/>
      <c r="Q794" s="131"/>
      <c r="R794" s="131"/>
      <c r="S794" s="131"/>
    </row>
    <row r="795" spans="15:19" ht="12.75">
      <c r="O795" s="131"/>
      <c r="P795" s="131"/>
      <c r="Q795" s="131"/>
      <c r="R795" s="131"/>
      <c r="S795" s="131"/>
    </row>
    <row r="796" spans="15:19" ht="12.75">
      <c r="O796" s="131"/>
      <c r="P796" s="131"/>
      <c r="Q796" s="131"/>
      <c r="R796" s="131"/>
      <c r="S796" s="131"/>
    </row>
    <row r="797" spans="15:19" ht="12.75">
      <c r="O797" s="131"/>
      <c r="P797" s="131"/>
      <c r="Q797" s="131"/>
      <c r="R797" s="131"/>
      <c r="S797" s="131"/>
    </row>
    <row r="798" spans="15:19" ht="12.75">
      <c r="O798" s="131"/>
      <c r="P798" s="131"/>
      <c r="Q798" s="131"/>
      <c r="R798" s="131"/>
      <c r="S798" s="131"/>
    </row>
    <row r="799" spans="15:19" ht="12.75">
      <c r="O799" s="131"/>
      <c r="P799" s="131"/>
      <c r="Q799" s="131"/>
      <c r="R799" s="131"/>
      <c r="S799" s="131"/>
    </row>
    <row r="800" spans="15:19" ht="12.75">
      <c r="O800" s="131"/>
      <c r="P800" s="131"/>
      <c r="Q800" s="131"/>
      <c r="R800" s="131"/>
      <c r="S800" s="131"/>
    </row>
    <row r="801" spans="15:19" ht="12.75">
      <c r="O801" s="131"/>
      <c r="P801" s="131"/>
      <c r="Q801" s="131"/>
      <c r="R801" s="131"/>
      <c r="S801" s="131"/>
    </row>
    <row r="802" spans="15:19" ht="12.75">
      <c r="O802" s="131"/>
      <c r="P802" s="131"/>
      <c r="Q802" s="131"/>
      <c r="R802" s="131"/>
      <c r="S802" s="131"/>
    </row>
    <row r="803" spans="15:19" ht="12.75">
      <c r="O803" s="131"/>
      <c r="P803" s="131"/>
      <c r="Q803" s="131"/>
      <c r="R803" s="131"/>
      <c r="S803" s="131"/>
    </row>
    <row r="804" spans="15:19" ht="12.75">
      <c r="O804" s="131"/>
      <c r="P804" s="131"/>
      <c r="Q804" s="131"/>
      <c r="R804" s="131"/>
      <c r="S804" s="131"/>
    </row>
    <row r="805" spans="15:19" ht="12.75">
      <c r="O805" s="131"/>
      <c r="P805" s="131"/>
      <c r="Q805" s="131"/>
      <c r="R805" s="131"/>
      <c r="S805" s="131"/>
    </row>
    <row r="806" spans="15:19" ht="12.75">
      <c r="O806" s="131"/>
      <c r="P806" s="131"/>
      <c r="Q806" s="131"/>
      <c r="R806" s="131"/>
      <c r="S806" s="131"/>
    </row>
    <row r="807" spans="15:19" ht="12.75">
      <c r="O807" s="131"/>
      <c r="P807" s="131"/>
      <c r="Q807" s="131"/>
      <c r="R807" s="131"/>
      <c r="S807" s="131"/>
    </row>
    <row r="808" spans="15:19" ht="12.75">
      <c r="O808" s="131"/>
      <c r="P808" s="131"/>
      <c r="Q808" s="131"/>
      <c r="R808" s="131"/>
      <c r="S808" s="131"/>
    </row>
    <row r="809" spans="15:19" ht="12.75">
      <c r="O809" s="131"/>
      <c r="P809" s="131"/>
      <c r="Q809" s="131"/>
      <c r="R809" s="131"/>
      <c r="S809" s="131"/>
    </row>
    <row r="810" spans="15:19" ht="12.75">
      <c r="O810" s="131"/>
      <c r="P810" s="131"/>
      <c r="Q810" s="131"/>
      <c r="R810" s="131"/>
      <c r="S810" s="131"/>
    </row>
    <row r="811" spans="15:19" ht="12.75">
      <c r="O811" s="131"/>
      <c r="P811" s="131"/>
      <c r="Q811" s="131"/>
      <c r="R811" s="131"/>
      <c r="S811" s="131"/>
    </row>
    <row r="812" spans="15:19" ht="12.75">
      <c r="O812" s="131"/>
      <c r="P812" s="131"/>
      <c r="Q812" s="131"/>
      <c r="R812" s="131"/>
      <c r="S812" s="131"/>
    </row>
    <row r="813" spans="15:19" ht="12.75">
      <c r="O813" s="131"/>
      <c r="P813" s="131"/>
      <c r="Q813" s="131"/>
      <c r="R813" s="131"/>
      <c r="S813" s="131"/>
    </row>
    <row r="814" spans="15:19" ht="12.75">
      <c r="O814" s="131"/>
      <c r="P814" s="131"/>
      <c r="Q814" s="131"/>
      <c r="R814" s="131"/>
      <c r="S814" s="131"/>
    </row>
    <row r="815" spans="15:19" ht="12.75">
      <c r="O815" s="131"/>
      <c r="P815" s="131"/>
      <c r="Q815" s="131"/>
      <c r="R815" s="131"/>
      <c r="S815" s="131"/>
    </row>
    <row r="816" spans="15:19" ht="12.75">
      <c r="O816" s="131"/>
      <c r="P816" s="131"/>
      <c r="Q816" s="131"/>
      <c r="R816" s="131"/>
      <c r="S816" s="131"/>
    </row>
    <row r="817" spans="15:19" ht="12.75">
      <c r="O817" s="131"/>
      <c r="P817" s="131"/>
      <c r="Q817" s="131"/>
      <c r="R817" s="131"/>
      <c r="S817" s="131"/>
    </row>
    <row r="818" spans="15:19" ht="12.75">
      <c r="O818" s="131"/>
      <c r="P818" s="131"/>
      <c r="Q818" s="131"/>
      <c r="R818" s="131"/>
      <c r="S818" s="131"/>
    </row>
    <row r="819" spans="15:19" ht="12.75">
      <c r="O819" s="131"/>
      <c r="P819" s="131"/>
      <c r="Q819" s="131"/>
      <c r="R819" s="131"/>
      <c r="S819" s="131"/>
    </row>
    <row r="820" spans="15:19" ht="12.75">
      <c r="O820" s="131"/>
      <c r="P820" s="131"/>
      <c r="Q820" s="131"/>
      <c r="R820" s="131"/>
      <c r="S820" s="131"/>
    </row>
    <row r="821" spans="15:19" ht="12.75">
      <c r="O821" s="131"/>
      <c r="P821" s="131"/>
      <c r="Q821" s="131"/>
      <c r="R821" s="131"/>
      <c r="S821" s="131"/>
    </row>
    <row r="822" spans="15:19" ht="12.75">
      <c r="O822" s="131"/>
      <c r="P822" s="131"/>
      <c r="Q822" s="131"/>
      <c r="R822" s="131"/>
      <c r="S822" s="131"/>
    </row>
    <row r="823" spans="15:19" ht="12.75">
      <c r="O823" s="131"/>
      <c r="P823" s="131"/>
      <c r="Q823" s="131"/>
      <c r="R823" s="131"/>
      <c r="S823" s="131"/>
    </row>
    <row r="824" spans="15:19" ht="12.75">
      <c r="O824" s="131"/>
      <c r="P824" s="131"/>
      <c r="Q824" s="131"/>
      <c r="R824" s="131"/>
      <c r="S824" s="131"/>
    </row>
    <row r="825" spans="15:19" ht="12.75">
      <c r="O825" s="131"/>
      <c r="P825" s="131"/>
      <c r="Q825" s="131"/>
      <c r="R825" s="131"/>
      <c r="S825" s="131"/>
    </row>
    <row r="826" spans="15:19" ht="12.75">
      <c r="O826" s="131"/>
      <c r="P826" s="131"/>
      <c r="Q826" s="131"/>
      <c r="R826" s="131"/>
      <c r="S826" s="131"/>
    </row>
    <row r="827" spans="15:19" ht="12.75">
      <c r="O827" s="131"/>
      <c r="P827" s="131"/>
      <c r="Q827" s="131"/>
      <c r="R827" s="131"/>
      <c r="S827" s="131"/>
    </row>
    <row r="828" spans="15:19" ht="12.75">
      <c r="O828" s="131"/>
      <c r="P828" s="131"/>
      <c r="Q828" s="131"/>
      <c r="R828" s="131"/>
      <c r="S828" s="131"/>
    </row>
    <row r="829" spans="15:19" ht="12.75">
      <c r="O829" s="131"/>
      <c r="P829" s="131"/>
      <c r="Q829" s="131"/>
      <c r="R829" s="131"/>
      <c r="S829" s="131"/>
    </row>
    <row r="830" spans="15:19" ht="12.75">
      <c r="O830" s="131"/>
      <c r="P830" s="131"/>
      <c r="Q830" s="131"/>
      <c r="R830" s="131"/>
      <c r="S830" s="131"/>
    </row>
    <row r="831" spans="15:19" ht="12.75">
      <c r="O831" s="131"/>
      <c r="P831" s="131"/>
      <c r="Q831" s="131"/>
      <c r="R831" s="131"/>
      <c r="S831" s="131"/>
    </row>
    <row r="832" spans="15:19" ht="12.75">
      <c r="O832" s="131"/>
      <c r="P832" s="131"/>
      <c r="Q832" s="131"/>
      <c r="R832" s="131"/>
      <c r="S832" s="131"/>
    </row>
    <row r="833" spans="15:19" ht="12.75">
      <c r="O833" s="131"/>
      <c r="P833" s="131"/>
      <c r="Q833" s="131"/>
      <c r="R833" s="131"/>
      <c r="S833" s="131"/>
    </row>
    <row r="834" spans="15:19" ht="12.75">
      <c r="O834" s="131"/>
      <c r="P834" s="131"/>
      <c r="Q834" s="131"/>
      <c r="R834" s="131"/>
      <c r="S834" s="131"/>
    </row>
    <row r="835" spans="15:19" ht="12.75">
      <c r="O835" s="131"/>
      <c r="P835" s="131"/>
      <c r="Q835" s="131"/>
      <c r="R835" s="131"/>
      <c r="S835" s="131"/>
    </row>
    <row r="836" spans="15:19" ht="12.75">
      <c r="O836" s="131"/>
      <c r="P836" s="131"/>
      <c r="Q836" s="131"/>
      <c r="R836" s="131"/>
      <c r="S836" s="131"/>
    </row>
    <row r="837" spans="15:19" ht="12.75">
      <c r="O837" s="131"/>
      <c r="P837" s="131"/>
      <c r="Q837" s="131"/>
      <c r="R837" s="131"/>
      <c r="S837" s="131"/>
    </row>
    <row r="838" spans="15:19" ht="12.75">
      <c r="O838" s="131"/>
      <c r="P838" s="131"/>
      <c r="Q838" s="131"/>
      <c r="R838" s="131"/>
      <c r="S838" s="131"/>
    </row>
    <row r="839" spans="15:19" ht="12.75">
      <c r="O839" s="131"/>
      <c r="P839" s="131"/>
      <c r="Q839" s="131"/>
      <c r="R839" s="131"/>
      <c r="S839" s="131"/>
    </row>
    <row r="840" spans="15:19" ht="12.75">
      <c r="O840" s="131"/>
      <c r="P840" s="131"/>
      <c r="Q840" s="131"/>
      <c r="R840" s="131"/>
      <c r="S840" s="131"/>
    </row>
    <row r="841" spans="15:19" ht="12.75">
      <c r="O841" s="131"/>
      <c r="P841" s="131"/>
      <c r="Q841" s="131"/>
      <c r="R841" s="131"/>
      <c r="S841" s="131"/>
    </row>
    <row r="842" spans="15:19" ht="12.75">
      <c r="O842" s="131"/>
      <c r="P842" s="131"/>
      <c r="Q842" s="131"/>
      <c r="R842" s="131"/>
      <c r="S842" s="131"/>
    </row>
    <row r="843" spans="15:19" ht="12.75">
      <c r="O843" s="131"/>
      <c r="P843" s="131"/>
      <c r="Q843" s="131"/>
      <c r="R843" s="131"/>
      <c r="S843" s="131"/>
    </row>
    <row r="844" spans="15:19" ht="12.75">
      <c r="O844" s="131"/>
      <c r="P844" s="131"/>
      <c r="Q844" s="131"/>
      <c r="R844" s="131"/>
      <c r="S844" s="131"/>
    </row>
    <row r="845" spans="15:19" ht="12.75">
      <c r="O845" s="131"/>
      <c r="P845" s="131"/>
      <c r="Q845" s="131"/>
      <c r="R845" s="131"/>
      <c r="S845" s="131"/>
    </row>
    <row r="846" spans="15:19" ht="12.75">
      <c r="O846" s="131"/>
      <c r="P846" s="131"/>
      <c r="Q846" s="131"/>
      <c r="R846" s="131"/>
      <c r="S846" s="131"/>
    </row>
    <row r="847" spans="15:19" ht="12.75">
      <c r="O847" s="131"/>
      <c r="P847" s="131"/>
      <c r="Q847" s="131"/>
      <c r="R847" s="131"/>
      <c r="S847" s="131"/>
    </row>
    <row r="848" spans="15:19" ht="12.75">
      <c r="O848" s="131"/>
      <c r="P848" s="131"/>
      <c r="Q848" s="131"/>
      <c r="R848" s="131"/>
      <c r="S848" s="131"/>
    </row>
    <row r="849" spans="15:19" ht="12.75">
      <c r="O849" s="131"/>
      <c r="P849" s="131"/>
      <c r="Q849" s="131"/>
      <c r="R849" s="131"/>
      <c r="S849" s="131"/>
    </row>
    <row r="850" spans="15:19" ht="12.75">
      <c r="O850" s="131"/>
      <c r="P850" s="131"/>
      <c r="Q850" s="131"/>
      <c r="R850" s="131"/>
      <c r="S850" s="131"/>
    </row>
    <row r="851" spans="15:19" ht="12.75">
      <c r="O851" s="131"/>
      <c r="P851" s="131"/>
      <c r="Q851" s="131"/>
      <c r="R851" s="131"/>
      <c r="S851" s="131"/>
    </row>
    <row r="852" spans="15:19" ht="12.75">
      <c r="O852" s="131"/>
      <c r="P852" s="131"/>
      <c r="Q852" s="131"/>
      <c r="R852" s="131"/>
      <c r="S852" s="131"/>
    </row>
    <row r="853" spans="15:19" ht="12.75">
      <c r="O853" s="131"/>
      <c r="P853" s="131"/>
      <c r="Q853" s="131"/>
      <c r="R853" s="131"/>
      <c r="S853" s="131"/>
    </row>
    <row r="854" spans="15:19" ht="12.75">
      <c r="O854" s="131"/>
      <c r="P854" s="131"/>
      <c r="Q854" s="131"/>
      <c r="R854" s="131"/>
      <c r="S854" s="131"/>
    </row>
    <row r="855" spans="15:19" ht="12.75">
      <c r="O855" s="131"/>
      <c r="P855" s="131"/>
      <c r="Q855" s="131"/>
      <c r="R855" s="131"/>
      <c r="S855" s="131"/>
    </row>
    <row r="856" spans="15:19" ht="12.75">
      <c r="O856" s="131"/>
      <c r="P856" s="131"/>
      <c r="Q856" s="131"/>
      <c r="R856" s="131"/>
      <c r="S856" s="131"/>
    </row>
    <row r="857" spans="15:19" ht="12.75">
      <c r="O857" s="131"/>
      <c r="P857" s="131"/>
      <c r="Q857" s="131"/>
      <c r="R857" s="131"/>
      <c r="S857" s="131"/>
    </row>
    <row r="858" spans="15:19" ht="12.75">
      <c r="O858" s="131"/>
      <c r="P858" s="131"/>
      <c r="Q858" s="131"/>
      <c r="R858" s="131"/>
      <c r="S858" s="131"/>
    </row>
    <row r="859" spans="15:19" ht="12.75">
      <c r="O859" s="131"/>
      <c r="P859" s="131"/>
      <c r="Q859" s="131"/>
      <c r="R859" s="131"/>
      <c r="S859" s="131"/>
    </row>
    <row r="860" spans="15:19" ht="12.75">
      <c r="O860" s="131"/>
      <c r="P860" s="131"/>
      <c r="Q860" s="131"/>
      <c r="R860" s="131"/>
      <c r="S860" s="131"/>
    </row>
    <row r="861" spans="15:19" ht="12.75">
      <c r="O861" s="131"/>
      <c r="P861" s="131"/>
      <c r="Q861" s="131"/>
      <c r="R861" s="131"/>
      <c r="S861" s="131"/>
    </row>
    <row r="862" spans="15:19" ht="12.75">
      <c r="O862" s="131"/>
      <c r="P862" s="131"/>
      <c r="Q862" s="131"/>
      <c r="R862" s="131"/>
      <c r="S862" s="131"/>
    </row>
    <row r="863" spans="15:19" ht="12.75">
      <c r="O863" s="131"/>
      <c r="P863" s="131"/>
      <c r="Q863" s="131"/>
      <c r="R863" s="131"/>
      <c r="S863" s="131"/>
    </row>
    <row r="864" spans="15:19" ht="12.75">
      <c r="O864" s="131"/>
      <c r="P864" s="131"/>
      <c r="Q864" s="131"/>
      <c r="R864" s="131"/>
      <c r="S864" s="131"/>
    </row>
    <row r="865" spans="15:19" ht="12.75">
      <c r="O865" s="131"/>
      <c r="P865" s="131"/>
      <c r="Q865" s="131"/>
      <c r="R865" s="131"/>
      <c r="S865" s="131"/>
    </row>
    <row r="866" spans="15:19" ht="12.75">
      <c r="O866" s="131"/>
      <c r="P866" s="131"/>
      <c r="Q866" s="131"/>
      <c r="R866" s="131"/>
      <c r="S866" s="131"/>
    </row>
    <row r="867" spans="15:19" ht="12.75">
      <c r="O867" s="131"/>
      <c r="P867" s="131"/>
      <c r="Q867" s="131"/>
      <c r="R867" s="131"/>
      <c r="S867" s="131"/>
    </row>
    <row r="868" spans="15:19" ht="12.75">
      <c r="O868" s="131"/>
      <c r="P868" s="131"/>
      <c r="Q868" s="131"/>
      <c r="R868" s="131"/>
      <c r="S868" s="131"/>
    </row>
    <row r="869" spans="15:19" ht="12.75">
      <c r="O869" s="131"/>
      <c r="P869" s="131"/>
      <c r="Q869" s="131"/>
      <c r="R869" s="131"/>
      <c r="S869" s="131"/>
    </row>
    <row r="870" spans="15:19" ht="12.75">
      <c r="O870" s="131"/>
      <c r="P870" s="131"/>
      <c r="Q870" s="131"/>
      <c r="R870" s="131"/>
      <c r="S870" s="131"/>
    </row>
    <row r="871" spans="15:19" ht="12.75">
      <c r="O871" s="131"/>
      <c r="P871" s="131"/>
      <c r="Q871" s="131"/>
      <c r="R871" s="131"/>
      <c r="S871" s="131"/>
    </row>
    <row r="872" spans="15:19" ht="12.75">
      <c r="O872" s="131"/>
      <c r="P872" s="131"/>
      <c r="Q872" s="131"/>
      <c r="R872" s="131"/>
      <c r="S872" s="131"/>
    </row>
    <row r="873" spans="15:19" ht="12.75">
      <c r="O873" s="131"/>
      <c r="P873" s="131"/>
      <c r="Q873" s="131"/>
      <c r="R873" s="131"/>
      <c r="S873" s="131"/>
    </row>
    <row r="874" spans="15:19" ht="12.75">
      <c r="O874" s="131"/>
      <c r="P874" s="131"/>
      <c r="Q874" s="131"/>
      <c r="R874" s="131"/>
      <c r="S874" s="131"/>
    </row>
    <row r="875" spans="15:19" ht="12.75">
      <c r="O875" s="131"/>
      <c r="P875" s="131"/>
      <c r="Q875" s="131"/>
      <c r="R875" s="131"/>
      <c r="S875" s="131"/>
    </row>
    <row r="876" spans="15:19" ht="12.75">
      <c r="O876" s="131"/>
      <c r="P876" s="131"/>
      <c r="Q876" s="131"/>
      <c r="R876" s="131"/>
      <c r="S876" s="131"/>
    </row>
    <row r="877" spans="15:19" ht="12.75">
      <c r="O877" s="131"/>
      <c r="P877" s="131"/>
      <c r="Q877" s="131"/>
      <c r="R877" s="131"/>
      <c r="S877" s="131"/>
    </row>
    <row r="878" spans="15:19" ht="12.75">
      <c r="O878" s="131"/>
      <c r="P878" s="131"/>
      <c r="Q878" s="131"/>
      <c r="R878" s="131"/>
      <c r="S878" s="131"/>
    </row>
    <row r="879" spans="15:19" ht="12.75">
      <c r="O879" s="131"/>
      <c r="P879" s="131"/>
      <c r="Q879" s="131"/>
      <c r="R879" s="131"/>
      <c r="S879" s="131"/>
    </row>
    <row r="880" spans="15:19" ht="12.75">
      <c r="O880" s="131"/>
      <c r="P880" s="131"/>
      <c r="Q880" s="131"/>
      <c r="R880" s="131"/>
      <c r="S880" s="131"/>
    </row>
    <row r="881" spans="15:19" ht="12.75">
      <c r="O881" s="131"/>
      <c r="P881" s="131"/>
      <c r="Q881" s="131"/>
      <c r="R881" s="131"/>
      <c r="S881" s="131"/>
    </row>
    <row r="882" spans="15:19" ht="12.75">
      <c r="O882" s="131"/>
      <c r="P882" s="131"/>
      <c r="Q882" s="131"/>
      <c r="R882" s="131"/>
      <c r="S882" s="131"/>
    </row>
    <row r="883" spans="15:19" ht="12.75">
      <c r="O883" s="131"/>
      <c r="P883" s="131"/>
      <c r="Q883" s="131"/>
      <c r="R883" s="131"/>
      <c r="S883" s="131"/>
    </row>
    <row r="884" spans="15:19" ht="12.75">
      <c r="O884" s="131"/>
      <c r="P884" s="131"/>
      <c r="Q884" s="131"/>
      <c r="R884" s="131"/>
      <c r="S884" s="131"/>
    </row>
    <row r="885" spans="15:19" ht="12.75">
      <c r="O885" s="131"/>
      <c r="P885" s="131"/>
      <c r="Q885" s="131"/>
      <c r="R885" s="131"/>
      <c r="S885" s="131"/>
    </row>
    <row r="886" spans="15:19" ht="12.75">
      <c r="O886" s="131"/>
      <c r="P886" s="131"/>
      <c r="Q886" s="131"/>
      <c r="R886" s="131"/>
      <c r="S886" s="131"/>
    </row>
    <row r="887" spans="15:19" ht="12.75">
      <c r="O887" s="131"/>
      <c r="P887" s="131"/>
      <c r="Q887" s="131"/>
      <c r="R887" s="131"/>
      <c r="S887" s="131"/>
    </row>
    <row r="888" spans="15:19" ht="12.75">
      <c r="O888" s="131"/>
      <c r="P888" s="131"/>
      <c r="Q888" s="131"/>
      <c r="R888" s="131"/>
      <c r="S888" s="131"/>
    </row>
    <row r="889" spans="15:19" ht="12.75">
      <c r="O889" s="131"/>
      <c r="P889" s="131"/>
      <c r="Q889" s="131"/>
      <c r="R889" s="131"/>
      <c r="S889" s="131"/>
    </row>
    <row r="890" spans="15:19" ht="12.75">
      <c r="O890" s="131"/>
      <c r="P890" s="131"/>
      <c r="Q890" s="131"/>
      <c r="R890" s="131"/>
      <c r="S890" s="131"/>
    </row>
    <row r="891" spans="15:19" ht="12.75">
      <c r="O891" s="131"/>
      <c r="P891" s="131"/>
      <c r="Q891" s="131"/>
      <c r="R891" s="131"/>
      <c r="S891" s="131"/>
    </row>
    <row r="892" spans="15:19" ht="12.75">
      <c r="O892" s="131"/>
      <c r="P892" s="131"/>
      <c r="Q892" s="131"/>
      <c r="R892" s="131"/>
      <c r="S892" s="131"/>
    </row>
    <row r="893" spans="15:19" ht="12.75">
      <c r="O893" s="131"/>
      <c r="P893" s="131"/>
      <c r="Q893" s="131"/>
      <c r="R893" s="131"/>
      <c r="S893" s="131"/>
    </row>
    <row r="894" spans="15:19" ht="12.75">
      <c r="O894" s="131"/>
      <c r="P894" s="131"/>
      <c r="Q894" s="131"/>
      <c r="R894" s="131"/>
      <c r="S894" s="131"/>
    </row>
    <row r="895" spans="15:19" ht="12.75">
      <c r="O895" s="131"/>
      <c r="P895" s="131"/>
      <c r="Q895" s="131"/>
      <c r="R895" s="131"/>
      <c r="S895" s="131"/>
    </row>
    <row r="896" spans="15:19" ht="12.75">
      <c r="O896" s="131"/>
      <c r="P896" s="131"/>
      <c r="Q896" s="131"/>
      <c r="R896" s="131"/>
      <c r="S896" s="131"/>
    </row>
    <row r="897" spans="15:19" ht="12.75">
      <c r="O897" s="131"/>
      <c r="P897" s="131"/>
      <c r="Q897" s="131"/>
      <c r="R897" s="131"/>
      <c r="S897" s="131"/>
    </row>
    <row r="898" spans="15:19" ht="12.75">
      <c r="O898" s="131"/>
      <c r="P898" s="131"/>
      <c r="Q898" s="131"/>
      <c r="R898" s="131"/>
      <c r="S898" s="131"/>
    </row>
    <row r="899" spans="15:19" ht="12.75">
      <c r="O899" s="131"/>
      <c r="P899" s="131"/>
      <c r="Q899" s="131"/>
      <c r="R899" s="131"/>
      <c r="S899" s="131"/>
    </row>
    <row r="900" spans="15:19" ht="12.75">
      <c r="O900" s="131"/>
      <c r="P900" s="131"/>
      <c r="Q900" s="131"/>
      <c r="R900" s="131"/>
      <c r="S900" s="131"/>
    </row>
    <row r="901" spans="15:19" ht="12.75">
      <c r="O901" s="131"/>
      <c r="P901" s="131"/>
      <c r="Q901" s="131"/>
      <c r="R901" s="131"/>
      <c r="S901" s="131"/>
    </row>
    <row r="902" spans="15:19" ht="12.75">
      <c r="O902" s="131"/>
      <c r="P902" s="131"/>
      <c r="Q902" s="131"/>
      <c r="R902" s="131"/>
      <c r="S902" s="131"/>
    </row>
    <row r="903" spans="15:19" ht="12.75">
      <c r="O903" s="131"/>
      <c r="P903" s="131"/>
      <c r="Q903" s="131"/>
      <c r="R903" s="131"/>
      <c r="S903" s="131"/>
    </row>
    <row r="904" spans="15:19" ht="12.75">
      <c r="O904" s="131"/>
      <c r="P904" s="131"/>
      <c r="Q904" s="131"/>
      <c r="R904" s="131"/>
      <c r="S904" s="131"/>
    </row>
    <row r="905" spans="15:19" ht="12.75">
      <c r="O905" s="131"/>
      <c r="P905" s="131"/>
      <c r="Q905" s="131"/>
      <c r="R905" s="131"/>
      <c r="S905" s="131"/>
    </row>
    <row r="906" spans="15:19" ht="12.75">
      <c r="O906" s="131"/>
      <c r="P906" s="131"/>
      <c r="Q906" s="131"/>
      <c r="R906" s="131"/>
      <c r="S906" s="131"/>
    </row>
    <row r="907" spans="15:19" ht="12.75">
      <c r="O907" s="131"/>
      <c r="P907" s="131"/>
      <c r="Q907" s="131"/>
      <c r="R907" s="131"/>
      <c r="S907" s="131"/>
    </row>
    <row r="908" spans="15:19" ht="12.75">
      <c r="O908" s="131"/>
      <c r="P908" s="131"/>
      <c r="Q908" s="131"/>
      <c r="R908" s="131"/>
      <c r="S908" s="131"/>
    </row>
    <row r="909" spans="15:19" ht="12.75">
      <c r="O909" s="131"/>
      <c r="P909" s="131"/>
      <c r="Q909" s="131"/>
      <c r="R909" s="131"/>
      <c r="S909" s="131"/>
    </row>
    <row r="910" spans="15:19" ht="12.75">
      <c r="O910" s="131"/>
      <c r="P910" s="131"/>
      <c r="Q910" s="131"/>
      <c r="R910" s="131"/>
      <c r="S910" s="131"/>
    </row>
    <row r="911" spans="15:19" ht="12.75">
      <c r="O911" s="131"/>
      <c r="P911" s="131"/>
      <c r="Q911" s="131"/>
      <c r="R911" s="131"/>
      <c r="S911" s="131"/>
    </row>
    <row r="912" spans="15:19" ht="12.75">
      <c r="O912" s="131"/>
      <c r="P912" s="131"/>
      <c r="Q912" s="131"/>
      <c r="R912" s="131"/>
      <c r="S912" s="131"/>
    </row>
    <row r="913" spans="15:19" ht="12.75">
      <c r="O913" s="131"/>
      <c r="P913" s="131"/>
      <c r="Q913" s="131"/>
      <c r="R913" s="131"/>
      <c r="S913" s="131"/>
    </row>
    <row r="914" spans="15:19" ht="12.75">
      <c r="O914" s="131"/>
      <c r="P914" s="131"/>
      <c r="Q914" s="131"/>
      <c r="R914" s="131"/>
      <c r="S914" s="131"/>
    </row>
    <row r="915" spans="15:19" ht="12.75">
      <c r="O915" s="131"/>
      <c r="P915" s="131"/>
      <c r="Q915" s="131"/>
      <c r="R915" s="131"/>
      <c r="S915" s="131"/>
    </row>
    <row r="916" spans="15:19" ht="12.75">
      <c r="O916" s="131"/>
      <c r="P916" s="131"/>
      <c r="Q916" s="131"/>
      <c r="R916" s="131"/>
      <c r="S916" s="131"/>
    </row>
    <row r="917" spans="15:19" ht="12.75">
      <c r="O917" s="131"/>
      <c r="P917" s="131"/>
      <c r="Q917" s="131"/>
      <c r="R917" s="131"/>
      <c r="S917" s="131"/>
    </row>
    <row r="918" spans="15:19" ht="12.75">
      <c r="O918" s="131"/>
      <c r="P918" s="131"/>
      <c r="Q918" s="131"/>
      <c r="R918" s="131"/>
      <c r="S918" s="131"/>
    </row>
    <row r="919" spans="15:19" ht="12.75">
      <c r="O919" s="131"/>
      <c r="P919" s="131"/>
      <c r="Q919" s="131"/>
      <c r="R919" s="131"/>
      <c r="S919" s="131"/>
    </row>
    <row r="920" spans="15:19" ht="12.75">
      <c r="O920" s="131"/>
      <c r="P920" s="131"/>
      <c r="Q920" s="131"/>
      <c r="R920" s="131"/>
      <c r="S920" s="131"/>
    </row>
    <row r="921" spans="15:19" ht="12.75">
      <c r="O921" s="131"/>
      <c r="P921" s="131"/>
      <c r="Q921" s="131"/>
      <c r="R921" s="131"/>
      <c r="S921" s="131"/>
    </row>
    <row r="922" spans="15:19" ht="12.75">
      <c r="O922" s="131"/>
      <c r="P922" s="131"/>
      <c r="Q922" s="131"/>
      <c r="R922" s="131"/>
      <c r="S922" s="131"/>
    </row>
    <row r="923" spans="15:19" ht="12.75">
      <c r="O923" s="131"/>
      <c r="P923" s="131"/>
      <c r="Q923" s="131"/>
      <c r="R923" s="131"/>
      <c r="S923" s="131"/>
    </row>
    <row r="924" spans="15:19" ht="12.75">
      <c r="O924" s="131"/>
      <c r="P924" s="131"/>
      <c r="Q924" s="131"/>
      <c r="R924" s="131"/>
      <c r="S924" s="131"/>
    </row>
    <row r="925" spans="15:19" ht="12.75">
      <c r="O925" s="131"/>
      <c r="P925" s="131"/>
      <c r="Q925" s="131"/>
      <c r="R925" s="131"/>
      <c r="S925" s="131"/>
    </row>
    <row r="926" spans="15:19" ht="12.75">
      <c r="O926" s="131"/>
      <c r="P926" s="131"/>
      <c r="Q926" s="131"/>
      <c r="R926" s="131"/>
      <c r="S926" s="131"/>
    </row>
    <row r="927" spans="15:19" ht="12.75">
      <c r="O927" s="131"/>
      <c r="P927" s="131"/>
      <c r="Q927" s="131"/>
      <c r="R927" s="131"/>
      <c r="S927" s="131"/>
    </row>
    <row r="928" spans="15:19" ht="12.75">
      <c r="O928" s="131"/>
      <c r="P928" s="131"/>
      <c r="Q928" s="131"/>
      <c r="R928" s="131"/>
      <c r="S928" s="131"/>
    </row>
    <row r="929" spans="15:19" ht="12.75">
      <c r="O929" s="131"/>
      <c r="P929" s="131"/>
      <c r="Q929" s="131"/>
      <c r="R929" s="131"/>
      <c r="S929" s="131"/>
    </row>
    <row r="930" spans="15:19" ht="12.75">
      <c r="O930" s="131"/>
      <c r="P930" s="131"/>
      <c r="Q930" s="131"/>
      <c r="R930" s="131"/>
      <c r="S930" s="131"/>
    </row>
    <row r="931" spans="15:19" ht="12.75">
      <c r="O931" s="131"/>
      <c r="P931" s="131"/>
      <c r="Q931" s="131"/>
      <c r="R931" s="131"/>
      <c r="S931" s="131"/>
    </row>
    <row r="932" spans="15:19" ht="12.75">
      <c r="O932" s="131"/>
      <c r="P932" s="131"/>
      <c r="Q932" s="131"/>
      <c r="R932" s="131"/>
      <c r="S932" s="131"/>
    </row>
    <row r="933" spans="15:19" ht="12.75">
      <c r="O933" s="131"/>
      <c r="P933" s="131"/>
      <c r="Q933" s="131"/>
      <c r="R933" s="131"/>
      <c r="S933" s="131"/>
    </row>
    <row r="934" spans="15:19" ht="12.75">
      <c r="O934" s="131"/>
      <c r="P934" s="131"/>
      <c r="Q934" s="131"/>
      <c r="R934" s="131"/>
      <c r="S934" s="131"/>
    </row>
    <row r="935" spans="15:19" ht="12.75">
      <c r="O935" s="131"/>
      <c r="P935" s="131"/>
      <c r="Q935" s="131"/>
      <c r="R935" s="131"/>
      <c r="S935" s="131"/>
    </row>
    <row r="936" spans="15:19" ht="12.75">
      <c r="O936" s="131"/>
      <c r="P936" s="131"/>
      <c r="Q936" s="131"/>
      <c r="R936" s="131"/>
      <c r="S936" s="131"/>
    </row>
    <row r="937" spans="15:19" ht="12.75">
      <c r="O937" s="131"/>
      <c r="P937" s="131"/>
      <c r="Q937" s="131"/>
      <c r="R937" s="131"/>
      <c r="S937" s="131"/>
    </row>
    <row r="938" spans="15:19" ht="12.75">
      <c r="O938" s="131"/>
      <c r="P938" s="131"/>
      <c r="Q938" s="131"/>
      <c r="R938" s="131"/>
      <c r="S938" s="131"/>
    </row>
    <row r="939" spans="15:19" ht="12.75">
      <c r="O939" s="131"/>
      <c r="P939" s="131"/>
      <c r="Q939" s="131"/>
      <c r="R939" s="131"/>
      <c r="S939" s="131"/>
    </row>
    <row r="940" spans="15:19" ht="12.75">
      <c r="O940" s="131"/>
      <c r="P940" s="131"/>
      <c r="Q940" s="131"/>
      <c r="R940" s="131"/>
      <c r="S940" s="131"/>
    </row>
    <row r="941" spans="15:19" ht="12.75">
      <c r="O941" s="131"/>
      <c r="P941" s="131"/>
      <c r="Q941" s="131"/>
      <c r="R941" s="131"/>
      <c r="S941" s="131"/>
    </row>
    <row r="942" spans="15:19" ht="12.75">
      <c r="O942" s="131"/>
      <c r="P942" s="131"/>
      <c r="Q942" s="131"/>
      <c r="R942" s="131"/>
      <c r="S942" s="131"/>
    </row>
    <row r="943" spans="15:19" ht="12.75">
      <c r="O943" s="131"/>
      <c r="P943" s="131"/>
      <c r="Q943" s="131"/>
      <c r="R943" s="131"/>
      <c r="S943" s="131"/>
    </row>
    <row r="944" spans="15:19" ht="12.75">
      <c r="O944" s="131"/>
      <c r="P944" s="131"/>
      <c r="Q944" s="131"/>
      <c r="R944" s="131"/>
      <c r="S944" s="131"/>
    </row>
    <row r="945" spans="15:19" ht="12.75">
      <c r="O945" s="131"/>
      <c r="P945" s="131"/>
      <c r="Q945" s="131"/>
      <c r="R945" s="131"/>
      <c r="S945" s="131"/>
    </row>
    <row r="946" spans="15:19" ht="12.75">
      <c r="O946" s="131"/>
      <c r="P946" s="131"/>
      <c r="Q946" s="131"/>
      <c r="R946" s="131"/>
      <c r="S946" s="131"/>
    </row>
    <row r="947" spans="15:19" ht="12.75">
      <c r="O947" s="131"/>
      <c r="P947" s="131"/>
      <c r="Q947" s="131"/>
      <c r="R947" s="131"/>
      <c r="S947" s="131"/>
    </row>
    <row r="948" spans="15:19" ht="12.75">
      <c r="O948" s="131"/>
      <c r="P948" s="131"/>
      <c r="Q948" s="131"/>
      <c r="R948" s="131"/>
      <c r="S948" s="131"/>
    </row>
    <row r="949" spans="15:19" ht="12.75">
      <c r="O949" s="131"/>
      <c r="P949" s="131"/>
      <c r="Q949" s="131"/>
      <c r="R949" s="131"/>
      <c r="S949" s="131"/>
    </row>
    <row r="950" spans="15:19" ht="12.75">
      <c r="O950" s="131"/>
      <c r="P950" s="131"/>
      <c r="Q950" s="131"/>
      <c r="R950" s="131"/>
      <c r="S950" s="131"/>
    </row>
    <row r="951" spans="15:19" ht="12.75">
      <c r="O951" s="131"/>
      <c r="P951" s="131"/>
      <c r="Q951" s="131"/>
      <c r="R951" s="131"/>
      <c r="S951" s="131"/>
    </row>
    <row r="952" spans="15:19" ht="12.75">
      <c r="O952" s="131"/>
      <c r="P952" s="131"/>
      <c r="Q952" s="131"/>
      <c r="R952" s="131"/>
      <c r="S952" s="131"/>
    </row>
    <row r="953" spans="15:19" ht="12.75">
      <c r="O953" s="131"/>
      <c r="P953" s="131"/>
      <c r="Q953" s="131"/>
      <c r="R953" s="131"/>
      <c r="S953" s="131"/>
    </row>
    <row r="954" spans="15:19" ht="12.75">
      <c r="O954" s="131"/>
      <c r="P954" s="131"/>
      <c r="Q954" s="131"/>
      <c r="R954" s="131"/>
      <c r="S954" s="131"/>
    </row>
    <row r="955" spans="15:19" ht="12.75">
      <c r="O955" s="131"/>
      <c r="P955" s="131"/>
      <c r="Q955" s="131"/>
      <c r="R955" s="131"/>
      <c r="S955" s="131"/>
    </row>
    <row r="956" spans="15:19" ht="12.75">
      <c r="O956" s="131"/>
      <c r="P956" s="131"/>
      <c r="Q956" s="131"/>
      <c r="R956" s="131"/>
      <c r="S956" s="131"/>
    </row>
    <row r="957" spans="15:19" ht="12.75">
      <c r="O957" s="131"/>
      <c r="P957" s="131"/>
      <c r="Q957" s="131"/>
      <c r="R957" s="131"/>
      <c r="S957" s="131"/>
    </row>
    <row r="958" spans="15:19" ht="12.75">
      <c r="O958" s="131"/>
      <c r="P958" s="131"/>
      <c r="Q958" s="131"/>
      <c r="R958" s="131"/>
      <c r="S958" s="131"/>
    </row>
    <row r="959" spans="15:19" ht="12.75">
      <c r="O959" s="131"/>
      <c r="P959" s="131"/>
      <c r="Q959" s="131"/>
      <c r="R959" s="131"/>
      <c r="S959" s="131"/>
    </row>
    <row r="960" spans="15:19" ht="12.75">
      <c r="O960" s="131"/>
      <c r="P960" s="131"/>
      <c r="Q960" s="131"/>
      <c r="R960" s="131"/>
      <c r="S960" s="131"/>
    </row>
    <row r="961" spans="15:19" ht="12.75">
      <c r="O961" s="131"/>
      <c r="P961" s="131"/>
      <c r="Q961" s="131"/>
      <c r="R961" s="131"/>
      <c r="S961" s="131"/>
    </row>
    <row r="962" spans="15:19" ht="12.75">
      <c r="O962" s="131"/>
      <c r="P962" s="131"/>
      <c r="Q962" s="131"/>
      <c r="R962" s="131"/>
      <c r="S962" s="131"/>
    </row>
    <row r="963" spans="15:19" ht="12.75">
      <c r="O963" s="131"/>
      <c r="P963" s="131"/>
      <c r="Q963" s="131"/>
      <c r="R963" s="131"/>
      <c r="S963" s="131"/>
    </row>
    <row r="964" spans="15:19" ht="12.75">
      <c r="O964" s="131"/>
      <c r="P964" s="131"/>
      <c r="Q964" s="131"/>
      <c r="R964" s="131"/>
      <c r="S964" s="131"/>
    </row>
    <row r="965" spans="15:19" ht="12.75">
      <c r="O965" s="131"/>
      <c r="P965" s="131"/>
      <c r="Q965" s="131"/>
      <c r="R965" s="131"/>
      <c r="S965" s="131"/>
    </row>
    <row r="966" spans="15:19" ht="12.75">
      <c r="O966" s="131"/>
      <c r="P966" s="131"/>
      <c r="Q966" s="131"/>
      <c r="R966" s="131"/>
      <c r="S966" s="131"/>
    </row>
    <row r="967" spans="15:19" ht="12.75">
      <c r="O967" s="131"/>
      <c r="P967" s="131"/>
      <c r="Q967" s="131"/>
      <c r="R967" s="131"/>
      <c r="S967" s="131"/>
    </row>
    <row r="968" spans="15:19" ht="12.75">
      <c r="O968" s="131"/>
      <c r="P968" s="131"/>
      <c r="Q968" s="131"/>
      <c r="R968" s="131"/>
      <c r="S968" s="131"/>
    </row>
    <row r="969" spans="15:19" ht="12.75">
      <c r="O969" s="131"/>
      <c r="P969" s="131"/>
      <c r="Q969" s="131"/>
      <c r="R969" s="131"/>
      <c r="S969" s="131"/>
    </row>
    <row r="970" spans="15:19" ht="12.75">
      <c r="O970" s="131"/>
      <c r="P970" s="131"/>
      <c r="Q970" s="131"/>
      <c r="R970" s="131"/>
      <c r="S970" s="131"/>
    </row>
    <row r="971" spans="15:19" ht="12.75">
      <c r="O971" s="131"/>
      <c r="P971" s="131"/>
      <c r="Q971" s="131"/>
      <c r="R971" s="131"/>
      <c r="S971" s="131"/>
    </row>
    <row r="972" spans="15:19" ht="12.75">
      <c r="O972" s="131"/>
      <c r="P972" s="131"/>
      <c r="Q972" s="131"/>
      <c r="R972" s="131"/>
      <c r="S972" s="131"/>
    </row>
    <row r="973" spans="15:19" ht="12.75">
      <c r="O973" s="131"/>
      <c r="P973" s="131"/>
      <c r="Q973" s="131"/>
      <c r="R973" s="131"/>
      <c r="S973" s="131"/>
    </row>
    <row r="974" spans="15:19" ht="12.75">
      <c r="O974" s="131"/>
      <c r="P974" s="131"/>
      <c r="Q974" s="131"/>
      <c r="R974" s="131"/>
      <c r="S974" s="131"/>
    </row>
    <row r="975" spans="15:19" ht="12.75">
      <c r="O975" s="131"/>
      <c r="P975" s="131"/>
      <c r="Q975" s="131"/>
      <c r="R975" s="131"/>
      <c r="S975" s="131"/>
    </row>
    <row r="976" spans="15:19" ht="12.75">
      <c r="O976" s="131"/>
      <c r="P976" s="131"/>
      <c r="Q976" s="131"/>
      <c r="R976" s="131"/>
      <c r="S976" s="131"/>
    </row>
    <row r="977" spans="15:19" ht="12.75">
      <c r="O977" s="131"/>
      <c r="P977" s="131"/>
      <c r="Q977" s="131"/>
      <c r="R977" s="131"/>
      <c r="S977" s="131"/>
    </row>
    <row r="978" spans="15:19" ht="12.75">
      <c r="O978" s="131"/>
      <c r="P978" s="131"/>
      <c r="Q978" s="131"/>
      <c r="R978" s="131"/>
      <c r="S978" s="131"/>
    </row>
    <row r="979" spans="15:19" ht="12.75">
      <c r="O979" s="131"/>
      <c r="P979" s="131"/>
      <c r="Q979" s="131"/>
      <c r="R979" s="131"/>
      <c r="S979" s="131"/>
    </row>
    <row r="980" spans="15:19" ht="12.75">
      <c r="O980" s="131"/>
      <c r="P980" s="131"/>
      <c r="Q980" s="131"/>
      <c r="R980" s="131"/>
      <c r="S980" s="131"/>
    </row>
    <row r="981" spans="15:19" ht="12.75">
      <c r="O981" s="131"/>
      <c r="P981" s="131"/>
      <c r="Q981" s="131"/>
      <c r="R981" s="131"/>
      <c r="S981" s="131"/>
    </row>
    <row r="982" spans="15:19" ht="12.75">
      <c r="O982" s="131"/>
      <c r="P982" s="131"/>
      <c r="Q982" s="131"/>
      <c r="R982" s="131"/>
      <c r="S982" s="131"/>
    </row>
    <row r="983" spans="15:19" ht="12.75">
      <c r="O983" s="131"/>
      <c r="P983" s="131"/>
      <c r="Q983" s="131"/>
      <c r="R983" s="131"/>
      <c r="S983" s="131"/>
    </row>
    <row r="984" spans="15:19" ht="12.75">
      <c r="O984" s="131"/>
      <c r="P984" s="131"/>
      <c r="Q984" s="131"/>
      <c r="R984" s="131"/>
      <c r="S984" s="131"/>
    </row>
    <row r="985" spans="15:19" ht="12.75">
      <c r="O985" s="131"/>
      <c r="P985" s="131"/>
      <c r="Q985" s="131"/>
      <c r="R985" s="131"/>
      <c r="S985" s="131"/>
    </row>
    <row r="986" spans="15:19" ht="12.75">
      <c r="O986" s="131"/>
      <c r="P986" s="131"/>
      <c r="Q986" s="131"/>
      <c r="R986" s="131"/>
      <c r="S986" s="131"/>
    </row>
    <row r="987" spans="15:19" ht="12.75">
      <c r="O987" s="131"/>
      <c r="P987" s="131"/>
      <c r="Q987" s="131"/>
      <c r="R987" s="131"/>
      <c r="S987" s="131"/>
    </row>
    <row r="988" spans="15:19" ht="12.75">
      <c r="O988" s="131"/>
      <c r="P988" s="131"/>
      <c r="Q988" s="131"/>
      <c r="R988" s="131"/>
      <c r="S988" s="131"/>
    </row>
    <row r="989" spans="15:19" ht="12.75">
      <c r="O989" s="131"/>
      <c r="P989" s="131"/>
      <c r="Q989" s="131"/>
      <c r="R989" s="131"/>
      <c r="S989" s="131"/>
    </row>
    <row r="990" spans="15:19" ht="12.75">
      <c r="O990" s="131"/>
      <c r="P990" s="131"/>
      <c r="Q990" s="131"/>
      <c r="R990" s="131"/>
      <c r="S990" s="131"/>
    </row>
    <row r="991" spans="15:19" ht="12.75">
      <c r="O991" s="131"/>
      <c r="P991" s="131"/>
      <c r="Q991" s="131"/>
      <c r="R991" s="131"/>
      <c r="S991" s="131"/>
    </row>
    <row r="992" spans="15:19" ht="12.75">
      <c r="O992" s="131"/>
      <c r="P992" s="131"/>
      <c r="Q992" s="131"/>
      <c r="R992" s="131"/>
      <c r="S992" s="131"/>
    </row>
    <row r="993" spans="15:19" ht="12.75">
      <c r="O993" s="131"/>
      <c r="P993" s="131"/>
      <c r="Q993" s="131"/>
      <c r="R993" s="131"/>
      <c r="S993" s="131"/>
    </row>
    <row r="994" spans="15:19" ht="12.75">
      <c r="O994" s="131"/>
      <c r="P994" s="131"/>
      <c r="Q994" s="131"/>
      <c r="R994" s="131"/>
      <c r="S994" s="131"/>
    </row>
    <row r="995" spans="15:19" ht="12.75">
      <c r="O995" s="131"/>
      <c r="P995" s="131"/>
      <c r="Q995" s="131"/>
      <c r="R995" s="131"/>
      <c r="S995" s="131"/>
    </row>
    <row r="996" spans="15:19" ht="12.75">
      <c r="O996" s="131"/>
      <c r="P996" s="131"/>
      <c r="Q996" s="131"/>
      <c r="R996" s="131"/>
      <c r="S996" s="131"/>
    </row>
    <row r="997" spans="15:19" ht="12.75">
      <c r="O997" s="131"/>
      <c r="P997" s="131"/>
      <c r="Q997" s="131"/>
      <c r="R997" s="131"/>
      <c r="S997" s="131"/>
    </row>
    <row r="998" spans="15:19" ht="12.75">
      <c r="O998" s="131"/>
      <c r="P998" s="131"/>
      <c r="Q998" s="131"/>
      <c r="R998" s="131"/>
      <c r="S998" s="131"/>
    </row>
    <row r="999" spans="15:19" ht="12.75">
      <c r="O999" s="131"/>
      <c r="P999" s="131"/>
      <c r="Q999" s="131"/>
      <c r="R999" s="131"/>
      <c r="S999" s="131"/>
    </row>
    <row r="1000" spans="15:19" ht="12.75">
      <c r="O1000" s="131"/>
      <c r="P1000" s="131"/>
      <c r="Q1000" s="131"/>
      <c r="R1000" s="131"/>
      <c r="S1000" s="131"/>
    </row>
    <row r="1001" spans="15:19" ht="12.75">
      <c r="O1001" s="131"/>
      <c r="P1001" s="131"/>
      <c r="Q1001" s="131"/>
      <c r="R1001" s="131"/>
      <c r="S1001" s="131"/>
    </row>
    <row r="1002" spans="15:19" ht="12.75">
      <c r="O1002" s="131"/>
      <c r="P1002" s="131"/>
      <c r="Q1002" s="131"/>
      <c r="R1002" s="131"/>
      <c r="S1002" s="131"/>
    </row>
    <row r="1003" spans="15:19" ht="12.75">
      <c r="O1003" s="131"/>
      <c r="P1003" s="131"/>
      <c r="Q1003" s="131"/>
      <c r="R1003" s="131"/>
      <c r="S1003" s="131"/>
    </row>
    <row r="1004" spans="15:19" ht="12.75">
      <c r="O1004" s="131"/>
      <c r="P1004" s="131"/>
      <c r="Q1004" s="131"/>
      <c r="R1004" s="131"/>
      <c r="S1004" s="131"/>
    </row>
    <row r="1005" spans="15:19" ht="12.75">
      <c r="O1005" s="131"/>
      <c r="P1005" s="131"/>
      <c r="Q1005" s="131"/>
      <c r="R1005" s="131"/>
      <c r="S1005" s="131"/>
    </row>
    <row r="1006" spans="15:19" ht="12.75">
      <c r="O1006" s="131"/>
      <c r="P1006" s="131"/>
      <c r="Q1006" s="131"/>
      <c r="R1006" s="131"/>
      <c r="S1006" s="131"/>
    </row>
    <row r="1007" spans="15:19" ht="12.75">
      <c r="O1007" s="131"/>
      <c r="P1007" s="131"/>
      <c r="Q1007" s="131"/>
      <c r="R1007" s="131"/>
      <c r="S1007" s="131"/>
    </row>
    <row r="1008" spans="15:19" ht="12.75">
      <c r="O1008" s="131"/>
      <c r="P1008" s="131"/>
      <c r="Q1008" s="131"/>
      <c r="R1008" s="131"/>
      <c r="S1008" s="131"/>
    </row>
    <row r="1009" spans="15:19" ht="12.75">
      <c r="O1009" s="131"/>
      <c r="P1009" s="131"/>
      <c r="Q1009" s="131"/>
      <c r="R1009" s="131"/>
      <c r="S1009" s="131"/>
    </row>
    <row r="1010" spans="15:19" ht="12.75">
      <c r="O1010" s="131"/>
      <c r="P1010" s="131"/>
      <c r="Q1010" s="131"/>
      <c r="R1010" s="131"/>
      <c r="S1010" s="131"/>
    </row>
    <row r="1011" spans="15:19" ht="12.75">
      <c r="O1011" s="131"/>
      <c r="P1011" s="131"/>
      <c r="Q1011" s="131"/>
      <c r="R1011" s="131"/>
      <c r="S1011" s="131"/>
    </row>
    <row r="1012" spans="15:19" ht="12.75">
      <c r="O1012" s="131"/>
      <c r="P1012" s="131"/>
      <c r="Q1012" s="131"/>
      <c r="R1012" s="131"/>
      <c r="S1012" s="131"/>
    </row>
    <row r="1013" spans="15:19" ht="12.75">
      <c r="O1013" s="131"/>
      <c r="P1013" s="131"/>
      <c r="Q1013" s="131"/>
      <c r="R1013" s="131"/>
      <c r="S1013" s="131"/>
    </row>
    <row r="1014" spans="15:19" ht="12.75">
      <c r="O1014" s="131"/>
      <c r="P1014" s="131"/>
      <c r="Q1014" s="131"/>
      <c r="R1014" s="131"/>
      <c r="S1014" s="131"/>
    </row>
    <row r="1015" spans="15:19" ht="12.75">
      <c r="O1015" s="131"/>
      <c r="P1015" s="131"/>
      <c r="Q1015" s="131"/>
      <c r="R1015" s="131"/>
      <c r="S1015" s="131"/>
    </row>
    <row r="1016" spans="15:19" ht="12.75">
      <c r="O1016" s="131"/>
      <c r="P1016" s="131"/>
      <c r="Q1016" s="131"/>
      <c r="R1016" s="131"/>
      <c r="S1016" s="131"/>
    </row>
    <row r="1017" spans="15:19" ht="12.75">
      <c r="O1017" s="131"/>
      <c r="P1017" s="131"/>
      <c r="Q1017" s="131"/>
      <c r="R1017" s="131"/>
      <c r="S1017" s="131"/>
    </row>
    <row r="1018" spans="15:19" ht="12.75">
      <c r="O1018" s="131"/>
      <c r="P1018" s="131"/>
      <c r="Q1018" s="131"/>
      <c r="R1018" s="131"/>
      <c r="S1018" s="131"/>
    </row>
    <row r="1019" spans="15:19" ht="12.75">
      <c r="O1019" s="131"/>
      <c r="P1019" s="131"/>
      <c r="Q1019" s="131"/>
      <c r="R1019" s="131"/>
      <c r="S1019" s="131"/>
    </row>
    <row r="1020" spans="15:19" ht="12.75">
      <c r="O1020" s="131"/>
      <c r="P1020" s="131"/>
      <c r="Q1020" s="131"/>
      <c r="R1020" s="131"/>
      <c r="S1020" s="131"/>
    </row>
    <row r="1021" spans="15:19" ht="12.75">
      <c r="O1021" s="131"/>
      <c r="P1021" s="131"/>
      <c r="Q1021" s="131"/>
      <c r="R1021" s="131"/>
      <c r="S1021" s="131"/>
    </row>
    <row r="1022" spans="15:19" ht="12.75">
      <c r="O1022" s="131"/>
      <c r="P1022" s="131"/>
      <c r="Q1022" s="131"/>
      <c r="R1022" s="131"/>
      <c r="S1022" s="131"/>
    </row>
    <row r="1023" spans="15:19" ht="12.75">
      <c r="O1023" s="131"/>
      <c r="P1023" s="131"/>
      <c r="Q1023" s="131"/>
      <c r="R1023" s="131"/>
      <c r="S1023" s="131"/>
    </row>
    <row r="1024" spans="15:19" ht="12.75">
      <c r="O1024" s="131"/>
      <c r="P1024" s="131"/>
      <c r="Q1024" s="131"/>
      <c r="R1024" s="131"/>
      <c r="S1024" s="131"/>
    </row>
    <row r="1025" spans="15:19" ht="12.75">
      <c r="O1025" s="131"/>
      <c r="P1025" s="131"/>
      <c r="Q1025" s="131"/>
      <c r="R1025" s="131"/>
      <c r="S1025" s="131"/>
    </row>
    <row r="1026" spans="15:19" ht="12.75">
      <c r="O1026" s="131"/>
      <c r="P1026" s="131"/>
      <c r="Q1026" s="131"/>
      <c r="R1026" s="131"/>
      <c r="S1026" s="131"/>
    </row>
    <row r="1027" spans="15:19" ht="12.75">
      <c r="O1027" s="131"/>
      <c r="P1027" s="131"/>
      <c r="Q1027" s="131"/>
      <c r="R1027" s="131"/>
      <c r="S1027" s="131"/>
    </row>
    <row r="1028" spans="15:19" ht="12.75">
      <c r="O1028" s="131"/>
      <c r="P1028" s="131"/>
      <c r="Q1028" s="131"/>
      <c r="R1028" s="131"/>
      <c r="S1028" s="131"/>
    </row>
    <row r="1029" spans="15:19" ht="12.75">
      <c r="O1029" s="131"/>
      <c r="P1029" s="131"/>
      <c r="Q1029" s="131"/>
      <c r="R1029" s="131"/>
      <c r="S1029" s="131"/>
    </row>
    <row r="1030" spans="15:19" ht="12.75">
      <c r="O1030" s="131"/>
      <c r="P1030" s="131"/>
      <c r="Q1030" s="131"/>
      <c r="R1030" s="131"/>
      <c r="S1030" s="131"/>
    </row>
    <row r="1031" spans="15:19" ht="12.75">
      <c r="O1031" s="131"/>
      <c r="P1031" s="131"/>
      <c r="Q1031" s="131"/>
      <c r="R1031" s="131"/>
      <c r="S1031" s="131"/>
    </row>
    <row r="1032" spans="15:19" ht="12.75">
      <c r="O1032" s="131"/>
      <c r="P1032" s="131"/>
      <c r="Q1032" s="131"/>
      <c r="R1032" s="131"/>
      <c r="S1032" s="131"/>
    </row>
    <row r="1033" spans="15:19" ht="12.75">
      <c r="O1033" s="131"/>
      <c r="P1033" s="131"/>
      <c r="Q1033" s="131"/>
      <c r="R1033" s="131"/>
      <c r="S1033" s="131"/>
    </row>
    <row r="1034" spans="15:19" ht="12.75">
      <c r="O1034" s="131"/>
      <c r="P1034" s="131"/>
      <c r="Q1034" s="131"/>
      <c r="R1034" s="131"/>
      <c r="S1034" s="131"/>
    </row>
    <row r="1035" spans="15:19" ht="12.75">
      <c r="O1035" s="131"/>
      <c r="P1035" s="131"/>
      <c r="Q1035" s="131"/>
      <c r="R1035" s="131"/>
      <c r="S1035" s="131"/>
    </row>
    <row r="1036" spans="15:19" ht="12.75">
      <c r="O1036" s="131"/>
      <c r="P1036" s="131"/>
      <c r="Q1036" s="131"/>
      <c r="R1036" s="131"/>
      <c r="S1036" s="131"/>
    </row>
    <row r="1037" spans="15:19" ht="12.75">
      <c r="O1037" s="131"/>
      <c r="P1037" s="131"/>
      <c r="Q1037" s="131"/>
      <c r="R1037" s="131"/>
      <c r="S1037" s="131"/>
    </row>
    <row r="1038" spans="15:19" ht="12.75">
      <c r="O1038" s="131"/>
      <c r="P1038" s="131"/>
      <c r="Q1038" s="131"/>
      <c r="R1038" s="131"/>
      <c r="S1038" s="131"/>
    </row>
    <row r="1039" spans="15:19" ht="12.75">
      <c r="O1039" s="131"/>
      <c r="P1039" s="131"/>
      <c r="Q1039" s="131"/>
      <c r="R1039" s="131"/>
      <c r="S1039" s="131"/>
    </row>
    <row r="1040" spans="15:19" ht="12.75">
      <c r="O1040" s="131"/>
      <c r="P1040" s="131"/>
      <c r="Q1040" s="131"/>
      <c r="R1040" s="131"/>
      <c r="S1040" s="131"/>
    </row>
    <row r="1041" spans="15:19" ht="12.75">
      <c r="O1041" s="131"/>
      <c r="P1041" s="131"/>
      <c r="Q1041" s="131"/>
      <c r="R1041" s="131"/>
      <c r="S1041" s="131"/>
    </row>
    <row r="1042" spans="15:19" ht="12.75">
      <c r="O1042" s="131"/>
      <c r="P1042" s="131"/>
      <c r="Q1042" s="131"/>
      <c r="R1042" s="131"/>
      <c r="S1042" s="131"/>
    </row>
    <row r="1043" spans="15:19" ht="12.75">
      <c r="O1043" s="131"/>
      <c r="P1043" s="131"/>
      <c r="Q1043" s="131"/>
      <c r="R1043" s="131"/>
      <c r="S1043" s="131"/>
    </row>
    <row r="1044" spans="15:19" ht="12.75">
      <c r="O1044" s="131"/>
      <c r="P1044" s="131"/>
      <c r="Q1044" s="131"/>
      <c r="R1044" s="131"/>
      <c r="S1044" s="131"/>
    </row>
    <row r="1045" spans="15:19" ht="12.75">
      <c r="O1045" s="131"/>
      <c r="P1045" s="131"/>
      <c r="Q1045" s="131"/>
      <c r="R1045" s="131"/>
      <c r="S1045" s="131"/>
    </row>
    <row r="1046" spans="15:19" ht="12.75">
      <c r="O1046" s="131"/>
      <c r="P1046" s="131"/>
      <c r="Q1046" s="131"/>
      <c r="R1046" s="131"/>
      <c r="S1046" s="131"/>
    </row>
    <row r="1047" spans="15:19" ht="12.75">
      <c r="O1047" s="131"/>
      <c r="P1047" s="131"/>
      <c r="Q1047" s="131"/>
      <c r="R1047" s="131"/>
      <c r="S1047" s="131"/>
    </row>
    <row r="1048" spans="15:19" ht="12.75">
      <c r="O1048" s="131"/>
      <c r="P1048" s="131"/>
      <c r="Q1048" s="131"/>
      <c r="R1048" s="131"/>
      <c r="S1048" s="131"/>
    </row>
    <row r="1049" spans="15:19" ht="12.75">
      <c r="O1049" s="131"/>
      <c r="P1049" s="131"/>
      <c r="Q1049" s="131"/>
      <c r="R1049" s="131"/>
      <c r="S1049" s="131"/>
    </row>
    <row r="1050" spans="15:19" ht="12.75">
      <c r="O1050" s="131"/>
      <c r="P1050" s="131"/>
      <c r="Q1050" s="131"/>
      <c r="R1050" s="131"/>
      <c r="S1050" s="131"/>
    </row>
    <row r="1051" spans="15:19" ht="12.75">
      <c r="O1051" s="131"/>
      <c r="P1051" s="131"/>
      <c r="Q1051" s="131"/>
      <c r="R1051" s="131"/>
      <c r="S1051" s="131"/>
    </row>
    <row r="1052" spans="15:19" ht="12.75">
      <c r="O1052" s="131"/>
      <c r="P1052" s="131"/>
      <c r="Q1052" s="131"/>
      <c r="R1052" s="131"/>
      <c r="S1052" s="131"/>
    </row>
    <row r="1053" spans="15:19" ht="12.75">
      <c r="O1053" s="131"/>
      <c r="P1053" s="131"/>
      <c r="Q1053" s="131"/>
      <c r="R1053" s="131"/>
      <c r="S1053" s="131"/>
    </row>
    <row r="1054" spans="15:19" ht="12.75">
      <c r="O1054" s="131"/>
      <c r="P1054" s="131"/>
      <c r="Q1054" s="131"/>
      <c r="R1054" s="131"/>
      <c r="S1054" s="131"/>
    </row>
    <row r="1055" spans="15:19" ht="12.75">
      <c r="O1055" s="131"/>
      <c r="P1055" s="131"/>
      <c r="Q1055" s="131"/>
      <c r="R1055" s="131"/>
      <c r="S1055" s="131"/>
    </row>
    <row r="1056" spans="15:19" ht="12.75">
      <c r="O1056" s="131"/>
      <c r="P1056" s="131"/>
      <c r="Q1056" s="131"/>
      <c r="R1056" s="131"/>
      <c r="S1056" s="131"/>
    </row>
    <row r="1057" spans="15:19" ht="12.75">
      <c r="O1057" s="131"/>
      <c r="P1057" s="131"/>
      <c r="Q1057" s="131"/>
      <c r="R1057" s="131"/>
      <c r="S1057" s="131"/>
    </row>
    <row r="1058" spans="15:19" ht="12.75">
      <c r="O1058" s="131"/>
      <c r="P1058" s="131"/>
      <c r="Q1058" s="131"/>
      <c r="R1058" s="131"/>
      <c r="S1058" s="131"/>
    </row>
    <row r="1059" spans="15:19" ht="12.75">
      <c r="O1059" s="131"/>
      <c r="P1059" s="131"/>
      <c r="Q1059" s="131"/>
      <c r="R1059" s="131"/>
      <c r="S1059" s="131"/>
    </row>
    <row r="1060" spans="15:19" ht="12.75">
      <c r="O1060" s="131"/>
      <c r="P1060" s="131"/>
      <c r="Q1060" s="131"/>
      <c r="R1060" s="131"/>
      <c r="S1060" s="131"/>
    </row>
    <row r="1061" spans="15:19" ht="12.75">
      <c r="O1061" s="131"/>
      <c r="P1061" s="131"/>
      <c r="Q1061" s="131"/>
      <c r="R1061" s="131"/>
      <c r="S1061" s="131"/>
    </row>
    <row r="1062" spans="15:19" ht="12.75">
      <c r="O1062" s="131"/>
      <c r="P1062" s="131"/>
      <c r="Q1062" s="131"/>
      <c r="R1062" s="131"/>
      <c r="S1062" s="131"/>
    </row>
    <row r="1063" spans="15:19" ht="12.75">
      <c r="O1063" s="131"/>
      <c r="P1063" s="131"/>
      <c r="Q1063" s="131"/>
      <c r="R1063" s="131"/>
      <c r="S1063" s="131"/>
    </row>
    <row r="1064" spans="15:19" ht="12.75">
      <c r="O1064" s="131"/>
      <c r="P1064" s="131"/>
      <c r="Q1064" s="131"/>
      <c r="R1064" s="131"/>
      <c r="S1064" s="131"/>
    </row>
    <row r="1065" spans="15:19" ht="12.75">
      <c r="O1065" s="131"/>
      <c r="P1065" s="131"/>
      <c r="Q1065" s="131"/>
      <c r="R1065" s="131"/>
      <c r="S1065" s="131"/>
    </row>
    <row r="1066" spans="15:19" ht="12.75">
      <c r="O1066" s="131"/>
      <c r="P1066" s="131"/>
      <c r="Q1066" s="131"/>
      <c r="R1066" s="131"/>
      <c r="S1066" s="131"/>
    </row>
    <row r="1067" spans="15:19" ht="12.75">
      <c r="O1067" s="131"/>
      <c r="P1067" s="131"/>
      <c r="Q1067" s="131"/>
      <c r="R1067" s="131"/>
      <c r="S1067" s="131"/>
    </row>
    <row r="1068" spans="15:19" ht="12.75">
      <c r="O1068" s="131"/>
      <c r="P1068" s="131"/>
      <c r="Q1068" s="131"/>
      <c r="R1068" s="131"/>
      <c r="S1068" s="131"/>
    </row>
    <row r="1069" spans="15:19" ht="12.75">
      <c r="O1069" s="131"/>
      <c r="P1069" s="131"/>
      <c r="Q1069" s="131"/>
      <c r="R1069" s="131"/>
      <c r="S1069" s="131"/>
    </row>
    <row r="1070" spans="15:19" ht="12.75">
      <c r="O1070" s="131"/>
      <c r="P1070" s="131"/>
      <c r="Q1070" s="131"/>
      <c r="R1070" s="131"/>
      <c r="S1070" s="131"/>
    </row>
    <row r="1071" spans="15:19" ht="12.75">
      <c r="O1071" s="131"/>
      <c r="P1071" s="131"/>
      <c r="Q1071" s="131"/>
      <c r="R1071" s="131"/>
      <c r="S1071" s="131"/>
    </row>
    <row r="1072" spans="15:19" ht="12.75">
      <c r="O1072" s="131"/>
      <c r="P1072" s="131"/>
      <c r="Q1072" s="131"/>
      <c r="R1072" s="131"/>
      <c r="S1072" s="131"/>
    </row>
    <row r="1073" spans="15:19" ht="12.75">
      <c r="O1073" s="131"/>
      <c r="P1073" s="131"/>
      <c r="Q1073" s="131"/>
      <c r="R1073" s="131"/>
      <c r="S1073" s="131"/>
    </row>
    <row r="1074" spans="15:19" ht="12.75">
      <c r="O1074" s="131"/>
      <c r="P1074" s="131"/>
      <c r="Q1074" s="131"/>
      <c r="R1074" s="131"/>
      <c r="S1074" s="131"/>
    </row>
    <row r="1075" spans="15:19" ht="12.75">
      <c r="O1075" s="131"/>
      <c r="P1075" s="131"/>
      <c r="Q1075" s="131"/>
      <c r="R1075" s="131"/>
      <c r="S1075" s="131"/>
    </row>
    <row r="1076" spans="15:19" ht="12.75">
      <c r="O1076" s="131"/>
      <c r="P1076" s="131"/>
      <c r="Q1076" s="131"/>
      <c r="R1076" s="131"/>
      <c r="S1076" s="131"/>
    </row>
    <row r="1077" spans="15:19" ht="12.75">
      <c r="O1077" s="131"/>
      <c r="P1077" s="131"/>
      <c r="Q1077" s="131"/>
      <c r="R1077" s="131"/>
      <c r="S1077" s="131"/>
    </row>
    <row r="1078" spans="15:19" ht="12.75">
      <c r="O1078" s="131"/>
      <c r="P1078" s="131"/>
      <c r="Q1078" s="131"/>
      <c r="R1078" s="131"/>
      <c r="S1078" s="131"/>
    </row>
    <row r="1079" spans="15:19" ht="12.75">
      <c r="O1079" s="131"/>
      <c r="P1079" s="131"/>
      <c r="Q1079" s="131"/>
      <c r="R1079" s="131"/>
      <c r="S1079" s="131"/>
    </row>
    <row r="1080" spans="15:19" ht="12.75">
      <c r="O1080" s="131"/>
      <c r="P1080" s="131"/>
      <c r="Q1080" s="131"/>
      <c r="R1080" s="131"/>
      <c r="S1080" s="131"/>
    </row>
    <row r="1081" spans="15:19" ht="12.75">
      <c r="O1081" s="131"/>
      <c r="P1081" s="131"/>
      <c r="Q1081" s="131"/>
      <c r="R1081" s="131"/>
      <c r="S1081" s="131"/>
    </row>
    <row r="1082" spans="15:19" ht="12.75">
      <c r="O1082" s="131"/>
      <c r="P1082" s="131"/>
      <c r="Q1082" s="131"/>
      <c r="R1082" s="131"/>
      <c r="S1082" s="131"/>
    </row>
    <row r="1083" spans="15:19" ht="12.75">
      <c r="O1083" s="131"/>
      <c r="P1083" s="131"/>
      <c r="Q1083" s="131"/>
      <c r="R1083" s="131"/>
      <c r="S1083" s="131"/>
    </row>
    <row r="1084" spans="15:19" ht="12.75">
      <c r="O1084" s="131"/>
      <c r="P1084" s="131"/>
      <c r="Q1084" s="131"/>
      <c r="R1084" s="131"/>
      <c r="S1084" s="131"/>
    </row>
    <row r="1085" spans="15:19" ht="12.75">
      <c r="O1085" s="131"/>
      <c r="P1085" s="131"/>
      <c r="Q1085" s="131"/>
      <c r="R1085" s="131"/>
      <c r="S1085" s="131"/>
    </row>
    <row r="1086" spans="15:19" ht="12.75">
      <c r="O1086" s="131"/>
      <c r="P1086" s="131"/>
      <c r="Q1086" s="131"/>
      <c r="R1086" s="131"/>
      <c r="S1086" s="131"/>
    </row>
    <row r="1087" spans="15:19" ht="12.75">
      <c r="O1087" s="131"/>
      <c r="P1087" s="131"/>
      <c r="Q1087" s="131"/>
      <c r="R1087" s="131"/>
      <c r="S1087" s="131"/>
    </row>
    <row r="1088" spans="15:19" ht="12.75">
      <c r="O1088" s="131"/>
      <c r="P1088" s="131"/>
      <c r="Q1088" s="131"/>
      <c r="R1088" s="131"/>
      <c r="S1088" s="131"/>
    </row>
    <row r="1089" spans="15:19" ht="12.75">
      <c r="O1089" s="131"/>
      <c r="P1089" s="131"/>
      <c r="Q1089" s="131"/>
      <c r="R1089" s="131"/>
      <c r="S1089" s="131"/>
    </row>
    <row r="1090" spans="15:19" ht="12.75">
      <c r="O1090" s="131"/>
      <c r="P1090" s="131"/>
      <c r="Q1090" s="131"/>
      <c r="R1090" s="131"/>
      <c r="S1090" s="131"/>
    </row>
    <row r="1091" spans="15:19" ht="12.75">
      <c r="O1091" s="131"/>
      <c r="P1091" s="131"/>
      <c r="Q1091" s="131"/>
      <c r="R1091" s="131"/>
      <c r="S1091" s="131"/>
    </row>
    <row r="1092" spans="15:19" ht="12.75">
      <c r="O1092" s="131"/>
      <c r="P1092" s="131"/>
      <c r="Q1092" s="131"/>
      <c r="R1092" s="131"/>
      <c r="S1092" s="131"/>
    </row>
    <row r="1093" spans="15:19" ht="12.75">
      <c r="O1093" s="131"/>
      <c r="P1093" s="131"/>
      <c r="Q1093" s="131"/>
      <c r="R1093" s="131"/>
      <c r="S1093" s="131"/>
    </row>
    <row r="1094" spans="15:19" ht="12.75">
      <c r="O1094" s="131"/>
      <c r="P1094" s="131"/>
      <c r="Q1094" s="131"/>
      <c r="R1094" s="131"/>
      <c r="S1094" s="131"/>
    </row>
    <row r="1095" spans="15:19" ht="12.75">
      <c r="O1095" s="131"/>
      <c r="P1095" s="131"/>
      <c r="Q1095" s="131"/>
      <c r="R1095" s="131"/>
      <c r="S1095" s="131"/>
    </row>
    <row r="1096" spans="15:19" ht="12.75">
      <c r="O1096" s="131"/>
      <c r="P1096" s="131"/>
      <c r="Q1096" s="131"/>
      <c r="R1096" s="131"/>
      <c r="S1096" s="131"/>
    </row>
    <row r="1097" spans="15:19" ht="12.75">
      <c r="O1097" s="131"/>
      <c r="P1097" s="131"/>
      <c r="Q1097" s="131"/>
      <c r="R1097" s="131"/>
      <c r="S1097" s="131"/>
    </row>
    <row r="1098" spans="15:19" ht="12.75">
      <c r="O1098" s="131"/>
      <c r="P1098" s="131"/>
      <c r="Q1098" s="131"/>
      <c r="R1098" s="131"/>
      <c r="S1098" s="131"/>
    </row>
    <row r="1099" spans="15:19" ht="12.75">
      <c r="O1099" s="131"/>
      <c r="P1099" s="131"/>
      <c r="Q1099" s="131"/>
      <c r="R1099" s="131"/>
      <c r="S1099" s="131"/>
    </row>
    <row r="1100" spans="15:19" ht="12.75">
      <c r="O1100" s="131"/>
      <c r="P1100" s="131"/>
      <c r="Q1100" s="131"/>
      <c r="R1100" s="131"/>
      <c r="S1100" s="131"/>
    </row>
    <row r="1101" spans="15:19" ht="12.75">
      <c r="O1101" s="131"/>
      <c r="P1101" s="131"/>
      <c r="Q1101" s="131"/>
      <c r="R1101" s="131"/>
      <c r="S1101" s="131"/>
    </row>
    <row r="1102" spans="15:19" ht="12.75">
      <c r="O1102" s="131"/>
      <c r="P1102" s="131"/>
      <c r="Q1102" s="131"/>
      <c r="R1102" s="131"/>
      <c r="S1102" s="131"/>
    </row>
    <row r="1103" spans="15:19" ht="12.75">
      <c r="O1103" s="131"/>
      <c r="P1103" s="131"/>
      <c r="Q1103" s="131"/>
      <c r="R1103" s="131"/>
      <c r="S1103" s="131"/>
    </row>
    <row r="1104" spans="15:19" ht="12.75">
      <c r="O1104" s="131"/>
      <c r="P1104" s="131"/>
      <c r="Q1104" s="131"/>
      <c r="R1104" s="131"/>
      <c r="S1104" s="131"/>
    </row>
    <row r="1105" spans="15:19" ht="12.75">
      <c r="O1105" s="131"/>
      <c r="P1105" s="131"/>
      <c r="Q1105" s="131"/>
      <c r="R1105" s="131"/>
      <c r="S1105" s="131"/>
    </row>
    <row r="1106" spans="15:19" ht="12.75">
      <c r="O1106" s="131"/>
      <c r="P1106" s="131"/>
      <c r="Q1106" s="131"/>
      <c r="R1106" s="131"/>
      <c r="S1106" s="131"/>
    </row>
    <row r="1107" spans="15:19" ht="12.75">
      <c r="O1107" s="131"/>
      <c r="P1107" s="131"/>
      <c r="Q1107" s="131"/>
      <c r="R1107" s="131"/>
      <c r="S1107" s="131"/>
    </row>
    <row r="1108" spans="15:19" ht="12.75">
      <c r="O1108" s="131"/>
      <c r="P1108" s="131"/>
      <c r="Q1108" s="131"/>
      <c r="R1108" s="131"/>
      <c r="S1108" s="131"/>
    </row>
    <row r="1109" spans="15:19" ht="12.75">
      <c r="O1109" s="131"/>
      <c r="P1109" s="131"/>
      <c r="Q1109" s="131"/>
      <c r="R1109" s="131"/>
      <c r="S1109" s="131"/>
    </row>
    <row r="1110" spans="15:19" ht="12.75">
      <c r="O1110" s="131"/>
      <c r="P1110" s="131"/>
      <c r="Q1110" s="131"/>
      <c r="R1110" s="131"/>
      <c r="S1110" s="131"/>
    </row>
    <row r="1111" spans="15:19" ht="12.75">
      <c r="O1111" s="131"/>
      <c r="P1111" s="131"/>
      <c r="Q1111" s="131"/>
      <c r="R1111" s="131"/>
      <c r="S1111" s="131"/>
    </row>
    <row r="1112" spans="15:19" ht="12.75">
      <c r="O1112" s="131"/>
      <c r="P1112" s="131"/>
      <c r="Q1112" s="131"/>
      <c r="R1112" s="131"/>
      <c r="S1112" s="131"/>
    </row>
    <row r="1113" spans="15:19" ht="12.75">
      <c r="O1113" s="131"/>
      <c r="P1113" s="131"/>
      <c r="Q1113" s="131"/>
      <c r="R1113" s="131"/>
      <c r="S1113" s="131"/>
    </row>
    <row r="1114" spans="15:19" ht="12.75">
      <c r="O1114" s="131"/>
      <c r="P1114" s="131"/>
      <c r="Q1114" s="131"/>
      <c r="R1114" s="131"/>
      <c r="S1114" s="131"/>
    </row>
    <row r="1115" spans="15:19" ht="12.75">
      <c r="O1115" s="131"/>
      <c r="P1115" s="131"/>
      <c r="Q1115" s="131"/>
      <c r="R1115" s="131"/>
      <c r="S1115" s="131"/>
    </row>
    <row r="1116" spans="15:19" ht="12.75">
      <c r="O1116" s="131"/>
      <c r="P1116" s="131"/>
      <c r="Q1116" s="131"/>
      <c r="R1116" s="131"/>
      <c r="S1116" s="131"/>
    </row>
    <row r="1117" spans="15:19" ht="12.75">
      <c r="O1117" s="131"/>
      <c r="P1117" s="131"/>
      <c r="Q1117" s="131"/>
      <c r="R1117" s="131"/>
      <c r="S1117" s="131"/>
    </row>
    <row r="1118" spans="15:19" ht="12.75">
      <c r="O1118" s="131"/>
      <c r="P1118" s="131"/>
      <c r="Q1118" s="131"/>
      <c r="R1118" s="131"/>
      <c r="S1118" s="131"/>
    </row>
    <row r="1119" spans="15:19" ht="12.75">
      <c r="O1119" s="131"/>
      <c r="P1119" s="131"/>
      <c r="Q1119" s="131"/>
      <c r="R1119" s="131"/>
      <c r="S1119" s="131"/>
    </row>
    <row r="1120" spans="15:19" ht="12.75">
      <c r="O1120" s="131"/>
      <c r="P1120" s="131"/>
      <c r="Q1120" s="131"/>
      <c r="R1120" s="131"/>
      <c r="S1120" s="131"/>
    </row>
    <row r="1121" spans="15:19" ht="12.75">
      <c r="O1121" s="131"/>
      <c r="P1121" s="131"/>
      <c r="Q1121" s="131"/>
      <c r="R1121" s="131"/>
      <c r="S1121" s="131"/>
    </row>
    <row r="1122" spans="15:19" ht="12.75">
      <c r="O1122" s="131"/>
      <c r="P1122" s="131"/>
      <c r="Q1122" s="131"/>
      <c r="R1122" s="131"/>
      <c r="S1122" s="131"/>
    </row>
    <row r="1123" spans="15:19" ht="12.75">
      <c r="O1123" s="131"/>
      <c r="P1123" s="131"/>
      <c r="Q1123" s="131"/>
      <c r="R1123" s="131"/>
      <c r="S1123" s="131"/>
    </row>
    <row r="1124" spans="15:19" ht="12.75">
      <c r="O1124" s="131"/>
      <c r="P1124" s="131"/>
      <c r="Q1124" s="131"/>
      <c r="R1124" s="131"/>
      <c r="S1124" s="131"/>
    </row>
    <row r="1125" spans="15:19" ht="12.75">
      <c r="O1125" s="131"/>
      <c r="P1125" s="131"/>
      <c r="Q1125" s="131"/>
      <c r="R1125" s="131"/>
      <c r="S1125" s="131"/>
    </row>
    <row r="1126" spans="15:19" ht="12.75">
      <c r="O1126" s="131"/>
      <c r="P1126" s="131"/>
      <c r="Q1126" s="131"/>
      <c r="R1126" s="131"/>
      <c r="S1126" s="131"/>
    </row>
    <row r="1127" spans="15:19" ht="12.75">
      <c r="O1127" s="131"/>
      <c r="P1127" s="131"/>
      <c r="Q1127" s="131"/>
      <c r="R1127" s="131"/>
      <c r="S1127" s="131"/>
    </row>
    <row r="1128" spans="15:19" ht="12.75">
      <c r="O1128" s="131"/>
      <c r="P1128" s="131"/>
      <c r="Q1128" s="131"/>
      <c r="R1128" s="131"/>
      <c r="S1128" s="131"/>
    </row>
    <row r="1129" spans="15:19" ht="12.75">
      <c r="O1129" s="131"/>
      <c r="P1129" s="131"/>
      <c r="Q1129" s="131"/>
      <c r="R1129" s="131"/>
      <c r="S1129" s="131"/>
    </row>
    <row r="1130" spans="15:19" ht="12.75">
      <c r="O1130" s="131"/>
      <c r="P1130" s="131"/>
      <c r="Q1130" s="131"/>
      <c r="R1130" s="131"/>
      <c r="S1130" s="131"/>
    </row>
    <row r="1131" spans="15:19" ht="12.75">
      <c r="O1131" s="131"/>
      <c r="P1131" s="131"/>
      <c r="Q1131" s="131"/>
      <c r="R1131" s="131"/>
      <c r="S1131" s="131"/>
    </row>
    <row r="1132" spans="15:19" ht="12.75">
      <c r="O1132" s="131"/>
      <c r="P1132" s="131"/>
      <c r="Q1132" s="131"/>
      <c r="R1132" s="131"/>
      <c r="S1132" s="131"/>
    </row>
    <row r="1133" spans="15:19" ht="12.75">
      <c r="O1133" s="131"/>
      <c r="P1133" s="131"/>
      <c r="Q1133" s="131"/>
      <c r="R1133" s="131"/>
      <c r="S1133" s="131"/>
    </row>
    <row r="1134" spans="15:19" ht="12.75">
      <c r="O1134" s="131"/>
      <c r="P1134" s="131"/>
      <c r="Q1134" s="131"/>
      <c r="R1134" s="131"/>
      <c r="S1134" s="131"/>
    </row>
    <row r="1135" spans="15:19" ht="12.75">
      <c r="O1135" s="131"/>
      <c r="P1135" s="131"/>
      <c r="Q1135" s="131"/>
      <c r="R1135" s="131"/>
      <c r="S1135" s="131"/>
    </row>
    <row r="1136" spans="15:19" ht="12.75">
      <c r="O1136" s="131"/>
      <c r="P1136" s="131"/>
      <c r="Q1136" s="131"/>
      <c r="R1136" s="131"/>
      <c r="S1136" s="131"/>
    </row>
    <row r="1137" spans="15:19" ht="12.75">
      <c r="O1137" s="131"/>
      <c r="P1137" s="131"/>
      <c r="Q1137" s="131"/>
      <c r="R1137" s="131"/>
      <c r="S1137" s="131"/>
    </row>
    <row r="1138" spans="15:19" ht="12.75">
      <c r="O1138" s="131"/>
      <c r="P1138" s="131"/>
      <c r="Q1138" s="131"/>
      <c r="R1138" s="131"/>
      <c r="S1138" s="131"/>
    </row>
    <row r="1139" spans="15:19" ht="12.75">
      <c r="O1139" s="131"/>
      <c r="P1139" s="131"/>
      <c r="Q1139" s="131"/>
      <c r="R1139" s="131"/>
      <c r="S1139" s="131"/>
    </row>
    <row r="1140" spans="15:19" ht="12.75">
      <c r="O1140" s="131"/>
      <c r="P1140" s="131"/>
      <c r="Q1140" s="131"/>
      <c r="R1140" s="131"/>
      <c r="S1140" s="131"/>
    </row>
    <row r="1141" spans="15:19" ht="12.75">
      <c r="O1141" s="131"/>
      <c r="P1141" s="131"/>
      <c r="Q1141" s="131"/>
      <c r="R1141" s="131"/>
      <c r="S1141" s="131"/>
    </row>
    <row r="1142" spans="15:19" ht="12.75">
      <c r="O1142" s="131"/>
      <c r="P1142" s="131"/>
      <c r="Q1142" s="131"/>
      <c r="R1142" s="131"/>
      <c r="S1142" s="131"/>
    </row>
    <row r="1143" spans="15:19" ht="12.75">
      <c r="O1143" s="131"/>
      <c r="P1143" s="131"/>
      <c r="Q1143" s="131"/>
      <c r="R1143" s="131"/>
      <c r="S1143" s="131"/>
    </row>
    <row r="1144" spans="15:19" ht="12.75">
      <c r="O1144" s="131"/>
      <c r="P1144" s="131"/>
      <c r="Q1144" s="131"/>
      <c r="R1144" s="131"/>
      <c r="S1144" s="131"/>
    </row>
    <row r="1145" spans="15:19" ht="12.75">
      <c r="O1145" s="131"/>
      <c r="P1145" s="131"/>
      <c r="Q1145" s="131"/>
      <c r="R1145" s="131"/>
      <c r="S1145" s="131"/>
    </row>
    <row r="1146" spans="15:19" ht="12.75">
      <c r="O1146" s="131"/>
      <c r="P1146" s="131"/>
      <c r="Q1146" s="131"/>
      <c r="R1146" s="131"/>
      <c r="S1146" s="131"/>
    </row>
    <row r="1147" spans="15:19" ht="12.75">
      <c r="O1147" s="131"/>
      <c r="P1147" s="131"/>
      <c r="Q1147" s="131"/>
      <c r="R1147" s="131"/>
      <c r="S1147" s="131"/>
    </row>
    <row r="1148" spans="15:19" ht="12.75">
      <c r="O1148" s="131"/>
      <c r="P1148" s="131"/>
      <c r="Q1148" s="131"/>
      <c r="R1148" s="131"/>
      <c r="S1148" s="131"/>
    </row>
    <row r="1149" spans="15:19" ht="12.75">
      <c r="O1149" s="131"/>
      <c r="P1149" s="131"/>
      <c r="Q1149" s="131"/>
      <c r="R1149" s="131"/>
      <c r="S1149" s="131"/>
    </row>
    <row r="1150" spans="15:19" ht="12.75">
      <c r="O1150" s="131"/>
      <c r="P1150" s="131"/>
      <c r="Q1150" s="131"/>
      <c r="R1150" s="131"/>
      <c r="S1150" s="131"/>
    </row>
    <row r="1151" spans="15:19" ht="12.75">
      <c r="O1151" s="131"/>
      <c r="P1151" s="131"/>
      <c r="Q1151" s="131"/>
      <c r="R1151" s="131"/>
      <c r="S1151" s="131"/>
    </row>
    <row r="1152" spans="15:19" ht="12.75">
      <c r="O1152" s="131"/>
      <c r="P1152" s="131"/>
      <c r="Q1152" s="131"/>
      <c r="R1152" s="131"/>
      <c r="S1152" s="131"/>
    </row>
    <row r="1153" spans="15:19" ht="12.75">
      <c r="O1153" s="131"/>
      <c r="P1153" s="131"/>
      <c r="Q1153" s="131"/>
      <c r="R1153" s="131"/>
      <c r="S1153" s="131"/>
    </row>
    <row r="1154" spans="15:19" ht="12.75">
      <c r="O1154" s="131"/>
      <c r="P1154" s="131"/>
      <c r="Q1154" s="131"/>
      <c r="R1154" s="131"/>
      <c r="S1154" s="131"/>
    </row>
    <row r="1155" spans="15:19" ht="12.75">
      <c r="O1155" s="131"/>
      <c r="P1155" s="131"/>
      <c r="Q1155" s="131"/>
      <c r="R1155" s="131"/>
      <c r="S1155" s="131"/>
    </row>
    <row r="1156" spans="15:19" ht="12.75">
      <c r="O1156" s="131"/>
      <c r="P1156" s="131"/>
      <c r="Q1156" s="131"/>
      <c r="R1156" s="131"/>
      <c r="S1156" s="131"/>
    </row>
    <row r="1157" spans="15:19" ht="12.75">
      <c r="O1157" s="131"/>
      <c r="P1157" s="131"/>
      <c r="Q1157" s="131"/>
      <c r="R1157" s="131"/>
      <c r="S1157" s="131"/>
    </row>
    <row r="1158" spans="15:19" ht="12.75">
      <c r="O1158" s="131"/>
      <c r="P1158" s="131"/>
      <c r="Q1158" s="131"/>
      <c r="R1158" s="131"/>
      <c r="S1158" s="131"/>
    </row>
    <row r="1159" spans="15:19" ht="12.75">
      <c r="O1159" s="131"/>
      <c r="P1159" s="131"/>
      <c r="Q1159" s="131"/>
      <c r="R1159" s="131"/>
      <c r="S1159" s="131"/>
    </row>
    <row r="1160" spans="15:19" ht="12.75">
      <c r="O1160" s="131"/>
      <c r="P1160" s="131"/>
      <c r="Q1160" s="131"/>
      <c r="R1160" s="131"/>
      <c r="S1160" s="131"/>
    </row>
    <row r="1161" spans="15:19" ht="12.75">
      <c r="O1161" s="131"/>
      <c r="P1161" s="131"/>
      <c r="Q1161" s="131"/>
      <c r="R1161" s="131"/>
      <c r="S1161" s="131"/>
    </row>
    <row r="1162" spans="15:19" ht="12.75">
      <c r="O1162" s="131"/>
      <c r="P1162" s="131"/>
      <c r="Q1162" s="131"/>
      <c r="R1162" s="131"/>
      <c r="S1162" s="131"/>
    </row>
    <row r="1163" spans="15:19" ht="12.75">
      <c r="O1163" s="131"/>
      <c r="P1163" s="131"/>
      <c r="Q1163" s="131"/>
      <c r="R1163" s="131"/>
      <c r="S1163" s="131"/>
    </row>
    <row r="1164" spans="15:19" ht="12.75">
      <c r="O1164" s="131"/>
      <c r="P1164" s="131"/>
      <c r="Q1164" s="131"/>
      <c r="R1164" s="131"/>
      <c r="S1164" s="131"/>
    </row>
    <row r="1165" spans="15:19" ht="12.75">
      <c r="O1165" s="131"/>
      <c r="P1165" s="131"/>
      <c r="Q1165" s="131"/>
      <c r="R1165" s="131"/>
      <c r="S1165" s="131"/>
    </row>
    <row r="1166" spans="15:19" ht="12.75">
      <c r="O1166" s="131"/>
      <c r="P1166" s="131"/>
      <c r="Q1166" s="131"/>
      <c r="R1166" s="131"/>
      <c r="S1166" s="131"/>
    </row>
    <row r="1167" spans="15:19" ht="12.75">
      <c r="O1167" s="131"/>
      <c r="P1167" s="131"/>
      <c r="Q1167" s="131"/>
      <c r="R1167" s="131"/>
      <c r="S1167" s="131"/>
    </row>
    <row r="1168" spans="15:19" ht="12.75">
      <c r="O1168" s="131"/>
      <c r="P1168" s="131"/>
      <c r="Q1168" s="131"/>
      <c r="R1168" s="131"/>
      <c r="S1168" s="131"/>
    </row>
    <row r="1169" spans="15:19" ht="12.75">
      <c r="O1169" s="131"/>
      <c r="P1169" s="131"/>
      <c r="Q1169" s="131"/>
      <c r="R1169" s="131"/>
      <c r="S1169" s="131"/>
    </row>
    <row r="1170" spans="15:19" ht="12.75">
      <c r="O1170" s="131"/>
      <c r="P1170" s="131"/>
      <c r="Q1170" s="131"/>
      <c r="R1170" s="131"/>
      <c r="S1170" s="131"/>
    </row>
    <row r="1171" spans="15:19" ht="12.75">
      <c r="O1171" s="131"/>
      <c r="P1171" s="131"/>
      <c r="Q1171" s="131"/>
      <c r="R1171" s="131"/>
      <c r="S1171" s="131"/>
    </row>
    <row r="1172" spans="15:19" ht="12.75">
      <c r="O1172" s="131"/>
      <c r="P1172" s="131"/>
      <c r="Q1172" s="131"/>
      <c r="R1172" s="131"/>
      <c r="S1172" s="131"/>
    </row>
    <row r="1173" spans="15:19" ht="12.75">
      <c r="O1173" s="131"/>
      <c r="P1173" s="131"/>
      <c r="Q1173" s="131"/>
      <c r="R1173" s="131"/>
      <c r="S1173" s="131"/>
    </row>
    <row r="1174" spans="15:19" ht="12.75">
      <c r="O1174" s="131"/>
      <c r="P1174" s="131"/>
      <c r="Q1174" s="131"/>
      <c r="R1174" s="131"/>
      <c r="S1174" s="131"/>
    </row>
    <row r="1175" spans="15:19" ht="12.75">
      <c r="O1175" s="131"/>
      <c r="P1175" s="131"/>
      <c r="Q1175" s="131"/>
      <c r="R1175" s="131"/>
      <c r="S1175" s="131"/>
    </row>
    <row r="1176" spans="15:19" ht="12.75">
      <c r="O1176" s="131"/>
      <c r="P1176" s="131"/>
      <c r="Q1176" s="131"/>
      <c r="R1176" s="131"/>
      <c r="S1176" s="131"/>
    </row>
    <row r="1177" spans="15:19" ht="12.75">
      <c r="O1177" s="131"/>
      <c r="P1177" s="131"/>
      <c r="Q1177" s="131"/>
      <c r="R1177" s="131"/>
      <c r="S1177" s="131"/>
    </row>
    <row r="1178" spans="15:19" ht="12.75">
      <c r="O1178" s="131"/>
      <c r="P1178" s="131"/>
      <c r="Q1178" s="131"/>
      <c r="R1178" s="131"/>
      <c r="S1178" s="131"/>
    </row>
    <row r="1179" spans="15:19" ht="12.75">
      <c r="O1179" s="131"/>
      <c r="P1179" s="131"/>
      <c r="Q1179" s="131"/>
      <c r="R1179" s="131"/>
      <c r="S1179" s="131"/>
    </row>
    <row r="1180" spans="15:19" ht="12.75">
      <c r="O1180" s="131"/>
      <c r="P1180" s="131"/>
      <c r="Q1180" s="131"/>
      <c r="R1180" s="131"/>
      <c r="S1180" s="131"/>
    </row>
    <row r="1181" spans="15:19" ht="12.75">
      <c r="O1181" s="131"/>
      <c r="P1181" s="131"/>
      <c r="Q1181" s="131"/>
      <c r="R1181" s="131"/>
      <c r="S1181" s="131"/>
    </row>
    <row r="1182" spans="15:19" ht="12.75">
      <c r="O1182" s="131"/>
      <c r="P1182" s="131"/>
      <c r="Q1182" s="131"/>
      <c r="R1182" s="131"/>
      <c r="S1182" s="131"/>
    </row>
    <row r="1183" spans="15:19" ht="12.75">
      <c r="O1183" s="131"/>
      <c r="P1183" s="131"/>
      <c r="Q1183" s="131"/>
      <c r="R1183" s="131"/>
      <c r="S1183" s="131"/>
    </row>
    <row r="1184" spans="15:19" ht="12.75">
      <c r="O1184" s="131"/>
      <c r="P1184" s="131"/>
      <c r="Q1184" s="131"/>
      <c r="R1184" s="131"/>
      <c r="S1184" s="131"/>
    </row>
    <row r="1185" spans="15:19" ht="12.75">
      <c r="O1185" s="131"/>
      <c r="P1185" s="131"/>
      <c r="Q1185" s="131"/>
      <c r="R1185" s="131"/>
      <c r="S1185" s="131"/>
    </row>
    <row r="1186" spans="15:19" ht="12.75">
      <c r="O1186" s="131"/>
      <c r="P1186" s="131"/>
      <c r="Q1186" s="131"/>
      <c r="R1186" s="131"/>
      <c r="S1186" s="131"/>
    </row>
    <row r="1187" spans="15:19" ht="12.75">
      <c r="O1187" s="131"/>
      <c r="P1187" s="131"/>
      <c r="Q1187" s="131"/>
      <c r="R1187" s="131"/>
      <c r="S1187" s="131"/>
    </row>
    <row r="1188" spans="15:19" ht="12.75">
      <c r="O1188" s="131"/>
      <c r="P1188" s="131"/>
      <c r="Q1188" s="131"/>
      <c r="R1188" s="131"/>
      <c r="S1188" s="131"/>
    </row>
    <row r="1189" spans="15:19" ht="12.75">
      <c r="O1189" s="131"/>
      <c r="P1189" s="131"/>
      <c r="Q1189" s="131"/>
      <c r="R1189" s="131"/>
      <c r="S1189" s="131"/>
    </row>
    <row r="1190" spans="15:19" ht="12.75">
      <c r="O1190" s="131"/>
      <c r="P1190" s="131"/>
      <c r="Q1190" s="131"/>
      <c r="R1190" s="131"/>
      <c r="S1190" s="131"/>
    </row>
    <row r="1191" spans="15:19" ht="12.75">
      <c r="O1191" s="131"/>
      <c r="P1191" s="131"/>
      <c r="Q1191" s="131"/>
      <c r="R1191" s="131"/>
      <c r="S1191" s="131"/>
    </row>
    <row r="1192" spans="15:19" ht="12.75">
      <c r="O1192" s="131"/>
      <c r="P1192" s="131"/>
      <c r="Q1192" s="131"/>
      <c r="R1192" s="131"/>
      <c r="S1192" s="131"/>
    </row>
    <row r="1193" spans="15:19" ht="12.75">
      <c r="O1193" s="131"/>
      <c r="P1193" s="131"/>
      <c r="Q1193" s="131"/>
      <c r="R1193" s="131"/>
      <c r="S1193" s="131"/>
    </row>
    <row r="1194" spans="15:19" ht="12.75">
      <c r="O1194" s="131"/>
      <c r="P1194" s="131"/>
      <c r="Q1194" s="131"/>
      <c r="R1194" s="131"/>
      <c r="S1194" s="131"/>
    </row>
    <row r="1195" spans="15:19" ht="12.75">
      <c r="O1195" s="131"/>
      <c r="P1195" s="131"/>
      <c r="Q1195" s="131"/>
      <c r="R1195" s="131"/>
      <c r="S1195" s="131"/>
    </row>
    <row r="1196" spans="15:19" ht="12.75">
      <c r="O1196" s="131"/>
      <c r="P1196" s="131"/>
      <c r="Q1196" s="131"/>
      <c r="R1196" s="131"/>
      <c r="S1196" s="131"/>
    </row>
    <row r="1197" spans="15:19" ht="12.75">
      <c r="O1197" s="131"/>
      <c r="P1197" s="131"/>
      <c r="Q1197" s="131"/>
      <c r="R1197" s="131"/>
      <c r="S1197" s="131"/>
    </row>
    <row r="1198" spans="15:19" ht="12.75">
      <c r="O1198" s="131"/>
      <c r="P1198" s="131"/>
      <c r="Q1198" s="131"/>
      <c r="R1198" s="131"/>
      <c r="S1198" s="131"/>
    </row>
    <row r="1199" spans="15:19" ht="12.75">
      <c r="O1199" s="131"/>
      <c r="P1199" s="131"/>
      <c r="Q1199" s="131"/>
      <c r="R1199" s="131"/>
      <c r="S1199" s="131"/>
    </row>
    <row r="1200" spans="15:19" ht="12.75">
      <c r="O1200" s="131"/>
      <c r="P1200" s="131"/>
      <c r="Q1200" s="131"/>
      <c r="R1200" s="131"/>
      <c r="S1200" s="131"/>
    </row>
    <row r="1201" spans="15:19" ht="12.75">
      <c r="O1201" s="131"/>
      <c r="P1201" s="131"/>
      <c r="Q1201" s="131"/>
      <c r="R1201" s="131"/>
      <c r="S1201" s="131"/>
    </row>
    <row r="1202" spans="15:19" ht="12.75">
      <c r="O1202" s="131"/>
      <c r="P1202" s="131"/>
      <c r="Q1202" s="131"/>
      <c r="R1202" s="131"/>
      <c r="S1202" s="131"/>
    </row>
    <row r="1203" spans="15:19" ht="12.75">
      <c r="O1203" s="131"/>
      <c r="P1203" s="131"/>
      <c r="Q1203" s="131"/>
      <c r="R1203" s="131"/>
      <c r="S1203" s="131"/>
    </row>
    <row r="1204" spans="15:19" ht="12.75">
      <c r="O1204" s="131"/>
      <c r="P1204" s="131"/>
      <c r="Q1204" s="131"/>
      <c r="R1204" s="131"/>
      <c r="S1204" s="131"/>
    </row>
    <row r="1205" spans="15:19" ht="12.75">
      <c r="O1205" s="131"/>
      <c r="P1205" s="131"/>
      <c r="Q1205" s="131"/>
      <c r="R1205" s="131"/>
      <c r="S1205" s="131"/>
    </row>
    <row r="1206" spans="15:19" ht="12.75">
      <c r="O1206" s="131"/>
      <c r="P1206" s="131"/>
      <c r="Q1206" s="131"/>
      <c r="R1206" s="131"/>
      <c r="S1206" s="131"/>
    </row>
    <row r="1207" spans="15:19" ht="12.75">
      <c r="O1207" s="131"/>
      <c r="P1207" s="131"/>
      <c r="Q1207" s="131"/>
      <c r="R1207" s="131"/>
      <c r="S1207" s="131"/>
    </row>
    <row r="1208" spans="15:19" ht="12.75">
      <c r="O1208" s="131"/>
      <c r="P1208" s="131"/>
      <c r="Q1208" s="131"/>
      <c r="R1208" s="131"/>
      <c r="S1208" s="131"/>
    </row>
    <row r="1209" spans="15:19" ht="12.75">
      <c r="O1209" s="131"/>
      <c r="P1209" s="131"/>
      <c r="Q1209" s="131"/>
      <c r="R1209" s="131"/>
      <c r="S1209" s="131"/>
    </row>
    <row r="1210" spans="15:19" ht="12.75">
      <c r="O1210" s="131"/>
      <c r="P1210" s="131"/>
      <c r="Q1210" s="131"/>
      <c r="R1210" s="131"/>
      <c r="S1210" s="131"/>
    </row>
    <row r="1211" spans="15:19" ht="12.75">
      <c r="O1211" s="131"/>
      <c r="P1211" s="131"/>
      <c r="Q1211" s="131"/>
      <c r="R1211" s="131"/>
      <c r="S1211" s="131"/>
    </row>
    <row r="1212" spans="15:19" ht="12.75">
      <c r="O1212" s="131"/>
      <c r="P1212" s="131"/>
      <c r="Q1212" s="131"/>
      <c r="R1212" s="131"/>
      <c r="S1212" s="131"/>
    </row>
    <row r="1213" spans="15:19" ht="12.75">
      <c r="O1213" s="131"/>
      <c r="P1213" s="131"/>
      <c r="Q1213" s="131"/>
      <c r="R1213" s="131"/>
      <c r="S1213" s="131"/>
    </row>
    <row r="1214" spans="15:19" ht="12.75">
      <c r="O1214" s="131"/>
      <c r="P1214" s="131"/>
      <c r="Q1214" s="131"/>
      <c r="R1214" s="131"/>
      <c r="S1214" s="131"/>
    </row>
    <row r="1215" spans="15:19" ht="12.75">
      <c r="O1215" s="131"/>
      <c r="P1215" s="131"/>
      <c r="Q1215" s="131"/>
      <c r="R1215" s="131"/>
      <c r="S1215" s="131"/>
    </row>
    <row r="1216" spans="15:19" ht="12.75">
      <c r="O1216" s="131"/>
      <c r="P1216" s="131"/>
      <c r="Q1216" s="131"/>
      <c r="R1216" s="131"/>
      <c r="S1216" s="131"/>
    </row>
    <row r="1217" spans="15:19" ht="12.75">
      <c r="O1217" s="131"/>
      <c r="P1217" s="131"/>
      <c r="Q1217" s="131"/>
      <c r="R1217" s="131"/>
      <c r="S1217" s="131"/>
    </row>
    <row r="1218" spans="15:19" ht="12.75">
      <c r="O1218" s="131"/>
      <c r="P1218" s="131"/>
      <c r="Q1218" s="131"/>
      <c r="R1218" s="131"/>
      <c r="S1218" s="131"/>
    </row>
    <row r="1219" spans="15:19" ht="12.75">
      <c r="O1219" s="131"/>
      <c r="P1219" s="131"/>
      <c r="Q1219" s="131"/>
      <c r="R1219" s="131"/>
      <c r="S1219" s="131"/>
    </row>
    <row r="1220" spans="15:19" ht="12.75">
      <c r="O1220" s="131"/>
      <c r="P1220" s="131"/>
      <c r="Q1220" s="131"/>
      <c r="R1220" s="131"/>
      <c r="S1220" s="131"/>
    </row>
    <row r="1221" spans="15:19" ht="12.75">
      <c r="O1221" s="131"/>
      <c r="P1221" s="131"/>
      <c r="Q1221" s="131"/>
      <c r="R1221" s="131"/>
      <c r="S1221" s="131"/>
    </row>
    <row r="1222" spans="15:19" ht="12.75">
      <c r="O1222" s="131"/>
      <c r="P1222" s="131"/>
      <c r="Q1222" s="131"/>
      <c r="R1222" s="131"/>
      <c r="S1222" s="131"/>
    </row>
    <row r="1223" spans="15:19" ht="12.75">
      <c r="O1223" s="131"/>
      <c r="P1223" s="131"/>
      <c r="Q1223" s="131"/>
      <c r="R1223" s="131"/>
      <c r="S1223" s="131"/>
    </row>
    <row r="1224" spans="15:19" ht="12.75">
      <c r="O1224" s="131"/>
      <c r="P1224" s="131"/>
      <c r="Q1224" s="131"/>
      <c r="R1224" s="131"/>
      <c r="S1224" s="131"/>
    </row>
    <row r="1225" spans="15:19" ht="12.75">
      <c r="O1225" s="131"/>
      <c r="P1225" s="131"/>
      <c r="Q1225" s="131"/>
      <c r="R1225" s="131"/>
      <c r="S1225" s="131"/>
    </row>
    <row r="1226" spans="15:19" ht="12.75">
      <c r="O1226" s="131"/>
      <c r="P1226" s="131"/>
      <c r="Q1226" s="131"/>
      <c r="R1226" s="131"/>
      <c r="S1226" s="131"/>
    </row>
    <row r="1227" spans="15:19" ht="12.75">
      <c r="O1227" s="131"/>
      <c r="P1227" s="131"/>
      <c r="Q1227" s="131"/>
      <c r="R1227" s="131"/>
      <c r="S1227" s="131"/>
    </row>
    <row r="1228" spans="15:19" ht="12.75">
      <c r="O1228" s="131"/>
      <c r="P1228" s="131"/>
      <c r="Q1228" s="131"/>
      <c r="R1228" s="131"/>
      <c r="S1228" s="131"/>
    </row>
    <row r="1229" spans="15:19" ht="12.75">
      <c r="O1229" s="131"/>
      <c r="P1229" s="131"/>
      <c r="Q1229" s="131"/>
      <c r="R1229" s="131"/>
      <c r="S1229" s="131"/>
    </row>
    <row r="1230" spans="15:19" ht="12.75">
      <c r="O1230" s="131"/>
      <c r="P1230" s="131"/>
      <c r="Q1230" s="131"/>
      <c r="R1230" s="131"/>
      <c r="S1230" s="131"/>
    </row>
    <row r="1231" spans="15:19" ht="12.75">
      <c r="O1231" s="131"/>
      <c r="P1231" s="131"/>
      <c r="Q1231" s="131"/>
      <c r="R1231" s="131"/>
      <c r="S1231" s="131"/>
    </row>
    <row r="1232" spans="15:19" ht="12.75">
      <c r="O1232" s="131"/>
      <c r="P1232" s="131"/>
      <c r="Q1232" s="131"/>
      <c r="R1232" s="131"/>
      <c r="S1232" s="131"/>
    </row>
    <row r="1233" spans="15:19" ht="12.75">
      <c r="O1233" s="131"/>
      <c r="P1233" s="131"/>
      <c r="Q1233" s="131"/>
      <c r="R1233" s="131"/>
      <c r="S1233" s="131"/>
    </row>
    <row r="1234" spans="15:19" ht="12.75">
      <c r="O1234" s="131"/>
      <c r="P1234" s="131"/>
      <c r="Q1234" s="131"/>
      <c r="R1234" s="131"/>
      <c r="S1234" s="131"/>
    </row>
    <row r="1235" spans="15:19" ht="12.75">
      <c r="O1235" s="131"/>
      <c r="P1235" s="131"/>
      <c r="Q1235" s="131"/>
      <c r="R1235" s="131"/>
      <c r="S1235" s="131"/>
    </row>
    <row r="1236" spans="15:19" ht="12.75">
      <c r="O1236" s="131"/>
      <c r="P1236" s="131"/>
      <c r="Q1236" s="131"/>
      <c r="R1236" s="131"/>
      <c r="S1236" s="131"/>
    </row>
    <row r="1237" spans="15:19" ht="12.75">
      <c r="O1237" s="131"/>
      <c r="P1237" s="131"/>
      <c r="Q1237" s="131"/>
      <c r="R1237" s="131"/>
      <c r="S1237" s="131"/>
    </row>
    <row r="1238" spans="15:19" ht="12.75">
      <c r="O1238" s="131"/>
      <c r="P1238" s="131"/>
      <c r="Q1238" s="131"/>
      <c r="R1238" s="131"/>
      <c r="S1238" s="131"/>
    </row>
    <row r="1239" spans="15:19" ht="12.75">
      <c r="O1239" s="131"/>
      <c r="P1239" s="131"/>
      <c r="Q1239" s="131"/>
      <c r="R1239" s="131"/>
      <c r="S1239" s="131"/>
    </row>
    <row r="1240" spans="15:19" ht="12.75">
      <c r="O1240" s="131"/>
      <c r="P1240" s="131"/>
      <c r="Q1240" s="131"/>
      <c r="R1240" s="131"/>
      <c r="S1240" s="131"/>
    </row>
    <row r="1241" spans="15:19" ht="12.75">
      <c r="O1241" s="131"/>
      <c r="P1241" s="131"/>
      <c r="Q1241" s="131"/>
      <c r="R1241" s="131"/>
      <c r="S1241" s="131"/>
    </row>
    <row r="1242" spans="15:19" ht="12.75">
      <c r="O1242" s="131"/>
      <c r="P1242" s="131"/>
      <c r="Q1242" s="131"/>
      <c r="R1242" s="131"/>
      <c r="S1242" s="131"/>
    </row>
    <row r="1243" spans="15:19" ht="12.75">
      <c r="O1243" s="131"/>
      <c r="P1243" s="131"/>
      <c r="Q1243" s="131"/>
      <c r="R1243" s="131"/>
      <c r="S1243" s="131"/>
    </row>
    <row r="1244" spans="15:19" ht="12.75">
      <c r="O1244" s="131"/>
      <c r="P1244" s="131"/>
      <c r="Q1244" s="131"/>
      <c r="R1244" s="131"/>
      <c r="S1244" s="131"/>
    </row>
    <row r="1245" spans="15:19" ht="12.75">
      <c r="O1245" s="131"/>
      <c r="P1245" s="131"/>
      <c r="Q1245" s="131"/>
      <c r="R1245" s="131"/>
      <c r="S1245" s="131"/>
    </row>
    <row r="1246" spans="15:19" ht="12.75">
      <c r="O1246" s="131"/>
      <c r="P1246" s="131"/>
      <c r="Q1246" s="131"/>
      <c r="R1246" s="131"/>
      <c r="S1246" s="131"/>
    </row>
    <row r="1247" spans="15:19" ht="12.75">
      <c r="O1247" s="131"/>
      <c r="P1247" s="131"/>
      <c r="Q1247" s="131"/>
      <c r="R1247" s="131"/>
      <c r="S1247" s="131"/>
    </row>
    <row r="1248" spans="15:19" ht="12.75">
      <c r="O1248" s="131"/>
      <c r="P1248" s="131"/>
      <c r="Q1248" s="131"/>
      <c r="R1248" s="131"/>
      <c r="S1248" s="131"/>
    </row>
    <row r="1249" spans="15:19" ht="12.75">
      <c r="O1249" s="131"/>
      <c r="P1249" s="131"/>
      <c r="Q1249" s="131"/>
      <c r="R1249" s="131"/>
      <c r="S1249" s="131"/>
    </row>
    <row r="1250" spans="15:19" ht="12.75">
      <c r="O1250" s="131"/>
      <c r="P1250" s="131"/>
      <c r="Q1250" s="131"/>
      <c r="R1250" s="131"/>
      <c r="S1250" s="131"/>
    </row>
    <row r="1251" spans="15:19" ht="12.75">
      <c r="O1251" s="131"/>
      <c r="P1251" s="131"/>
      <c r="Q1251" s="131"/>
      <c r="R1251" s="131"/>
      <c r="S1251" s="131"/>
    </row>
    <row r="1252" spans="15:19" ht="12.75">
      <c r="O1252" s="131"/>
      <c r="P1252" s="131"/>
      <c r="Q1252" s="131"/>
      <c r="R1252" s="131"/>
      <c r="S1252" s="131"/>
    </row>
    <row r="1253" spans="15:19" ht="12.75">
      <c r="O1253" s="131"/>
      <c r="P1253" s="131"/>
      <c r="Q1253" s="131"/>
      <c r="R1253" s="131"/>
      <c r="S1253" s="131"/>
    </row>
    <row r="1254" spans="15:19" ht="12.75">
      <c r="O1254" s="131"/>
      <c r="P1254" s="131"/>
      <c r="Q1254" s="131"/>
      <c r="R1254" s="131"/>
      <c r="S1254" s="131"/>
    </row>
    <row r="1255" spans="15:19" ht="12.75">
      <c r="O1255" s="131"/>
      <c r="P1255" s="131"/>
      <c r="Q1255" s="131"/>
      <c r="R1255" s="131"/>
      <c r="S1255" s="131"/>
    </row>
    <row r="1256" spans="15:19" ht="12.75">
      <c r="O1256" s="131"/>
      <c r="P1256" s="131"/>
      <c r="Q1256" s="131"/>
      <c r="R1256" s="131"/>
      <c r="S1256" s="131"/>
    </row>
    <row r="1257" spans="15:19" ht="12.75">
      <c r="O1257" s="131"/>
      <c r="P1257" s="131"/>
      <c r="Q1257" s="131"/>
      <c r="R1257" s="131"/>
      <c r="S1257" s="131"/>
    </row>
    <row r="1258" spans="15:19" ht="12.75">
      <c r="O1258" s="131"/>
      <c r="P1258" s="131"/>
      <c r="Q1258" s="131"/>
      <c r="R1258" s="131"/>
      <c r="S1258" s="131"/>
    </row>
    <row r="1259" spans="15:19" ht="12.75">
      <c r="O1259" s="131"/>
      <c r="P1259" s="131"/>
      <c r="Q1259" s="131"/>
      <c r="R1259" s="131"/>
      <c r="S1259" s="131"/>
    </row>
    <row r="1260" spans="15:19" ht="12.75">
      <c r="O1260" s="131"/>
      <c r="P1260" s="131"/>
      <c r="Q1260" s="131"/>
      <c r="R1260" s="131"/>
      <c r="S1260" s="131"/>
    </row>
    <row r="1261" spans="15:19" ht="12.75">
      <c r="O1261" s="131"/>
      <c r="P1261" s="131"/>
      <c r="Q1261" s="131"/>
      <c r="R1261" s="131"/>
      <c r="S1261" s="131"/>
    </row>
    <row r="1262" spans="15:19" ht="12.75">
      <c r="O1262" s="131"/>
      <c r="P1262" s="131"/>
      <c r="Q1262" s="131"/>
      <c r="R1262" s="131"/>
      <c r="S1262" s="131"/>
    </row>
    <row r="1263" spans="15:19" ht="12.75">
      <c r="O1263" s="131"/>
      <c r="P1263" s="131"/>
      <c r="Q1263" s="131"/>
      <c r="R1263" s="131"/>
      <c r="S1263" s="131"/>
    </row>
    <row r="1264" spans="15:19" ht="12.75">
      <c r="O1264" s="131"/>
      <c r="P1264" s="131"/>
      <c r="Q1264" s="131"/>
      <c r="R1264" s="131"/>
      <c r="S1264" s="131"/>
    </row>
    <row r="1265" spans="15:19" ht="12.75">
      <c r="O1265" s="131"/>
      <c r="P1265" s="131"/>
      <c r="Q1265" s="131"/>
      <c r="R1265" s="131"/>
      <c r="S1265" s="131"/>
    </row>
    <row r="1266" spans="15:19" ht="12.75">
      <c r="O1266" s="131"/>
      <c r="P1266" s="131"/>
      <c r="Q1266" s="131"/>
      <c r="R1266" s="131"/>
      <c r="S1266" s="131"/>
    </row>
    <row r="1267" spans="15:19" ht="12.75">
      <c r="O1267" s="131"/>
      <c r="P1267" s="131"/>
      <c r="Q1267" s="131"/>
      <c r="R1267" s="131"/>
      <c r="S1267" s="131"/>
    </row>
    <row r="1268" spans="15:19" ht="12.75">
      <c r="O1268" s="131"/>
      <c r="P1268" s="131"/>
      <c r="Q1268" s="131"/>
      <c r="R1268" s="131"/>
      <c r="S1268" s="131"/>
    </row>
    <row r="1269" spans="15:19" ht="12.75">
      <c r="O1269" s="131"/>
      <c r="P1269" s="131"/>
      <c r="Q1269" s="131"/>
      <c r="R1269" s="131"/>
      <c r="S1269" s="131"/>
    </row>
    <row r="1270" spans="15:19" ht="12.75">
      <c r="O1270" s="131"/>
      <c r="P1270" s="131"/>
      <c r="Q1270" s="131"/>
      <c r="R1270" s="131"/>
      <c r="S1270" s="131"/>
    </row>
    <row r="1271" spans="15:19" ht="12.75">
      <c r="O1271" s="131"/>
      <c r="P1271" s="131"/>
      <c r="Q1271" s="131"/>
      <c r="R1271" s="131"/>
      <c r="S1271" s="131"/>
    </row>
    <row r="1272" spans="15:19" ht="12.75">
      <c r="O1272" s="131"/>
      <c r="P1272" s="131"/>
      <c r="Q1272" s="131"/>
      <c r="R1272" s="131"/>
      <c r="S1272" s="131"/>
    </row>
    <row r="1273" spans="15:19" ht="12.75">
      <c r="O1273" s="131"/>
      <c r="P1273" s="131"/>
      <c r="Q1273" s="131"/>
      <c r="R1273" s="131"/>
      <c r="S1273" s="131"/>
    </row>
    <row r="1274" spans="15:19" ht="12.75">
      <c r="O1274" s="131"/>
      <c r="P1274" s="131"/>
      <c r="Q1274" s="131"/>
      <c r="R1274" s="131"/>
      <c r="S1274" s="131"/>
    </row>
    <row r="1275" spans="15:19" ht="12.75">
      <c r="O1275" s="131"/>
      <c r="P1275" s="131"/>
      <c r="Q1275" s="131"/>
      <c r="R1275" s="131"/>
      <c r="S1275" s="131"/>
    </row>
    <row r="1276" spans="15:19" ht="12.75">
      <c r="O1276" s="131"/>
      <c r="P1276" s="131"/>
      <c r="Q1276" s="131"/>
      <c r="R1276" s="131"/>
      <c r="S1276" s="131"/>
    </row>
    <row r="1277" spans="15:19" ht="12.75">
      <c r="O1277" s="131"/>
      <c r="P1277" s="131"/>
      <c r="Q1277" s="131"/>
      <c r="R1277" s="131"/>
      <c r="S1277" s="131"/>
    </row>
    <row r="1278" spans="15:19" ht="12.75">
      <c r="O1278" s="131"/>
      <c r="P1278" s="131"/>
      <c r="Q1278" s="131"/>
      <c r="R1278" s="131"/>
      <c r="S1278" s="131"/>
    </row>
    <row r="1279" spans="15:19" ht="12.75">
      <c r="O1279" s="131"/>
      <c r="P1279" s="131"/>
      <c r="Q1279" s="131"/>
      <c r="R1279" s="131"/>
      <c r="S1279" s="131"/>
    </row>
    <row r="1280" spans="15:19" ht="12.75">
      <c r="O1280" s="131"/>
      <c r="P1280" s="131"/>
      <c r="Q1280" s="131"/>
      <c r="R1280" s="131"/>
      <c r="S1280" s="131"/>
    </row>
    <row r="1281" spans="15:19" ht="12.75">
      <c r="O1281" s="131"/>
      <c r="P1281" s="131"/>
      <c r="Q1281" s="131"/>
      <c r="R1281" s="131"/>
      <c r="S1281" s="131"/>
    </row>
    <row r="1282" spans="15:19" ht="12.75">
      <c r="O1282" s="131"/>
      <c r="P1282" s="131"/>
      <c r="Q1282" s="131"/>
      <c r="R1282" s="131"/>
      <c r="S1282" s="131"/>
    </row>
    <row r="1283" spans="15:19" ht="12.75">
      <c r="O1283" s="131"/>
      <c r="P1283" s="131"/>
      <c r="Q1283" s="131"/>
      <c r="R1283" s="131"/>
      <c r="S1283" s="131"/>
    </row>
    <row r="1284" spans="15:19" ht="12.75">
      <c r="O1284" s="131"/>
      <c r="P1284" s="131"/>
      <c r="Q1284" s="131"/>
      <c r="R1284" s="131"/>
      <c r="S1284" s="131"/>
    </row>
    <row r="1285" spans="15:19" ht="12.75">
      <c r="O1285" s="131"/>
      <c r="P1285" s="131"/>
      <c r="Q1285" s="131"/>
      <c r="R1285" s="131"/>
      <c r="S1285" s="131"/>
    </row>
    <row r="1286" spans="15:19" ht="12.75">
      <c r="O1286" s="131"/>
      <c r="P1286" s="131"/>
      <c r="Q1286" s="131"/>
      <c r="R1286" s="131"/>
      <c r="S1286" s="131"/>
    </row>
    <row r="1287" spans="15:19" ht="12.75">
      <c r="O1287" s="131"/>
      <c r="P1287" s="131"/>
      <c r="Q1287" s="131"/>
      <c r="R1287" s="131"/>
      <c r="S1287" s="131"/>
    </row>
    <row r="1288" spans="15:19" ht="12.75">
      <c r="O1288" s="131"/>
      <c r="P1288" s="131"/>
      <c r="Q1288" s="131"/>
      <c r="R1288" s="131"/>
      <c r="S1288" s="131"/>
    </row>
    <row r="1289" spans="15:19" ht="12.75">
      <c r="O1289" s="131"/>
      <c r="P1289" s="131"/>
      <c r="Q1289" s="131"/>
      <c r="R1289" s="131"/>
      <c r="S1289" s="131"/>
    </row>
    <row r="1290" spans="15:19" ht="12.75">
      <c r="O1290" s="131"/>
      <c r="P1290" s="131"/>
      <c r="Q1290" s="131"/>
      <c r="R1290" s="131"/>
      <c r="S1290" s="131"/>
    </row>
    <row r="1291" spans="15:19" ht="12.75">
      <c r="O1291" s="131"/>
      <c r="P1291" s="131"/>
      <c r="Q1291" s="131"/>
      <c r="R1291" s="131"/>
      <c r="S1291" s="131"/>
    </row>
    <row r="1292" spans="15:19" ht="12.75">
      <c r="O1292" s="131"/>
      <c r="P1292" s="131"/>
      <c r="Q1292" s="131"/>
      <c r="R1292" s="131"/>
      <c r="S1292" s="131"/>
    </row>
    <row r="1293" spans="15:19" ht="12.75">
      <c r="O1293" s="131"/>
      <c r="P1293" s="131"/>
      <c r="Q1293" s="131"/>
      <c r="R1293" s="131"/>
      <c r="S1293" s="131"/>
    </row>
    <row r="1294" spans="15:19" ht="12.75">
      <c r="O1294" s="131"/>
      <c r="P1294" s="131"/>
      <c r="Q1294" s="131"/>
      <c r="R1294" s="131"/>
      <c r="S1294" s="131"/>
    </row>
    <row r="1295" spans="15:19" ht="12.75">
      <c r="O1295" s="131"/>
      <c r="P1295" s="131"/>
      <c r="Q1295" s="131"/>
      <c r="R1295" s="131"/>
      <c r="S1295" s="131"/>
    </row>
    <row r="1296" spans="15:19" ht="12.75">
      <c r="O1296" s="131"/>
      <c r="P1296" s="131"/>
      <c r="Q1296" s="131"/>
      <c r="R1296" s="131"/>
      <c r="S1296" s="131"/>
    </row>
    <row r="1297" spans="15:19" ht="12.75">
      <c r="O1297" s="131"/>
      <c r="P1297" s="131"/>
      <c r="Q1297" s="131"/>
      <c r="R1297" s="131"/>
      <c r="S1297" s="131"/>
    </row>
    <row r="1298" spans="15:19" ht="12.75">
      <c r="O1298" s="131"/>
      <c r="P1298" s="131"/>
      <c r="Q1298" s="131"/>
      <c r="R1298" s="131"/>
      <c r="S1298" s="131"/>
    </row>
    <row r="1299" spans="15:19" ht="12.75">
      <c r="O1299" s="131"/>
      <c r="P1299" s="131"/>
      <c r="Q1299" s="131"/>
      <c r="R1299" s="131"/>
      <c r="S1299" s="131"/>
    </row>
    <row r="1300" spans="15:19" ht="12.75">
      <c r="O1300" s="131"/>
      <c r="P1300" s="131"/>
      <c r="Q1300" s="131"/>
      <c r="R1300" s="131"/>
      <c r="S1300" s="131"/>
    </row>
    <row r="1301" spans="15:19" ht="12.75">
      <c r="O1301" s="131"/>
      <c r="P1301" s="131"/>
      <c r="Q1301" s="131"/>
      <c r="R1301" s="131"/>
      <c r="S1301" s="131"/>
    </row>
    <row r="1302" spans="15:19" ht="12.75">
      <c r="O1302" s="131"/>
      <c r="P1302" s="131"/>
      <c r="Q1302" s="131"/>
      <c r="R1302" s="131"/>
      <c r="S1302" s="131"/>
    </row>
    <row r="1303" spans="15:19" ht="12.75">
      <c r="O1303" s="131"/>
      <c r="P1303" s="131"/>
      <c r="Q1303" s="131"/>
      <c r="R1303" s="131"/>
      <c r="S1303" s="131"/>
    </row>
    <row r="1304" spans="15:19" ht="12.75">
      <c r="O1304" s="131"/>
      <c r="P1304" s="131"/>
      <c r="Q1304" s="131"/>
      <c r="R1304" s="131"/>
      <c r="S1304" s="131"/>
    </row>
    <row r="1305" spans="15:19" ht="12.75">
      <c r="O1305" s="131"/>
      <c r="P1305" s="131"/>
      <c r="Q1305" s="131"/>
      <c r="R1305" s="131"/>
      <c r="S1305" s="131"/>
    </row>
    <row r="1306" spans="15:19" ht="12.75">
      <c r="O1306" s="131"/>
      <c r="P1306" s="131"/>
      <c r="Q1306" s="131"/>
      <c r="R1306" s="131"/>
      <c r="S1306" s="131"/>
    </row>
    <row r="1307" spans="15:19" ht="12.75">
      <c r="O1307" s="131"/>
      <c r="P1307" s="131"/>
      <c r="Q1307" s="131"/>
      <c r="R1307" s="131"/>
      <c r="S1307" s="131"/>
    </row>
    <row r="1308" spans="15:19" ht="12.75">
      <c r="O1308" s="131"/>
      <c r="P1308" s="131"/>
      <c r="Q1308" s="131"/>
      <c r="R1308" s="131"/>
      <c r="S1308" s="131"/>
    </row>
    <row r="1309" spans="15:19" ht="12.75">
      <c r="O1309" s="131"/>
      <c r="P1309" s="131"/>
      <c r="Q1309" s="131"/>
      <c r="R1309" s="131"/>
      <c r="S1309" s="131"/>
    </row>
    <row r="1310" spans="15:19" ht="12.75">
      <c r="O1310" s="131"/>
      <c r="P1310" s="131"/>
      <c r="Q1310" s="131"/>
      <c r="R1310" s="131"/>
      <c r="S1310" s="131"/>
    </row>
    <row r="1311" spans="15:19" ht="12.75">
      <c r="O1311" s="131"/>
      <c r="P1311" s="131"/>
      <c r="Q1311" s="131"/>
      <c r="R1311" s="131"/>
      <c r="S1311" s="131"/>
    </row>
    <row r="1312" spans="15:19" ht="12.75">
      <c r="O1312" s="131"/>
      <c r="P1312" s="131"/>
      <c r="Q1312" s="131"/>
      <c r="R1312" s="131"/>
      <c r="S1312" s="131"/>
    </row>
    <row r="1313" spans="15:19" ht="12.75">
      <c r="O1313" s="131"/>
      <c r="P1313" s="131"/>
      <c r="Q1313" s="131"/>
      <c r="R1313" s="131"/>
      <c r="S1313" s="131"/>
    </row>
    <row r="1314" spans="15:19" ht="12.75">
      <c r="O1314" s="131"/>
      <c r="P1314" s="131"/>
      <c r="Q1314" s="131"/>
      <c r="R1314" s="131"/>
      <c r="S1314" s="131"/>
    </row>
    <row r="1315" spans="15:19" ht="12.75">
      <c r="O1315" s="131"/>
      <c r="P1315" s="131"/>
      <c r="Q1315" s="131"/>
      <c r="R1315" s="131"/>
      <c r="S1315" s="131"/>
    </row>
    <row r="1316" spans="15:19" ht="12.75">
      <c r="O1316" s="131"/>
      <c r="P1316" s="131"/>
      <c r="Q1316" s="131"/>
      <c r="R1316" s="131"/>
      <c r="S1316" s="131"/>
    </row>
    <row r="1317" spans="15:19" ht="12.75">
      <c r="O1317" s="131"/>
      <c r="P1317" s="131"/>
      <c r="Q1317" s="131"/>
      <c r="R1317" s="131"/>
      <c r="S1317" s="131"/>
    </row>
    <row r="1318" spans="15:19" ht="12.75">
      <c r="O1318" s="131"/>
      <c r="P1318" s="131"/>
      <c r="Q1318" s="131"/>
      <c r="R1318" s="131"/>
      <c r="S1318" s="131"/>
    </row>
    <row r="1319" spans="15:19" ht="12.75">
      <c r="O1319" s="131"/>
      <c r="P1319" s="131"/>
      <c r="Q1319" s="131"/>
      <c r="R1319" s="131"/>
      <c r="S1319" s="131"/>
    </row>
    <row r="1320" spans="15:19" ht="12.75">
      <c r="O1320" s="131"/>
      <c r="P1320" s="131"/>
      <c r="Q1320" s="131"/>
      <c r="R1320" s="131"/>
      <c r="S1320" s="131"/>
    </row>
    <row r="1321" spans="15:19" ht="12.75">
      <c r="O1321" s="131"/>
      <c r="P1321" s="131"/>
      <c r="Q1321" s="131"/>
      <c r="R1321" s="131"/>
      <c r="S1321" s="131"/>
    </row>
    <row r="1322" spans="15:19" ht="12.75">
      <c r="O1322" s="131"/>
      <c r="P1322" s="131"/>
      <c r="Q1322" s="131"/>
      <c r="R1322" s="131"/>
      <c r="S1322" s="131"/>
    </row>
    <row r="1323" spans="15:19" ht="12.75">
      <c r="O1323" s="131"/>
      <c r="P1323" s="131"/>
      <c r="Q1323" s="131"/>
      <c r="R1323" s="131"/>
      <c r="S1323" s="131"/>
    </row>
    <row r="1324" spans="15:19" ht="12.75">
      <c r="O1324" s="131"/>
      <c r="P1324" s="131"/>
      <c r="Q1324" s="131"/>
      <c r="R1324" s="131"/>
      <c r="S1324" s="131"/>
    </row>
    <row r="1325" spans="15:19" ht="12.75">
      <c r="O1325" s="131"/>
      <c r="P1325" s="131"/>
      <c r="Q1325" s="131"/>
      <c r="R1325" s="131"/>
      <c r="S1325" s="131"/>
    </row>
    <row r="1326" spans="15:19" ht="12.75">
      <c r="O1326" s="131"/>
      <c r="P1326" s="131"/>
      <c r="Q1326" s="131"/>
      <c r="R1326" s="131"/>
      <c r="S1326" s="131"/>
    </row>
    <row r="1327" spans="15:19" ht="12.75">
      <c r="O1327" s="131"/>
      <c r="P1327" s="131"/>
      <c r="Q1327" s="131"/>
      <c r="R1327" s="131"/>
      <c r="S1327" s="131"/>
    </row>
    <row r="1328" spans="15:19" ht="12.75">
      <c r="O1328" s="131"/>
      <c r="P1328" s="131"/>
      <c r="Q1328" s="131"/>
      <c r="R1328" s="131"/>
      <c r="S1328" s="131"/>
    </row>
    <row r="1329" spans="15:19" ht="12.75">
      <c r="O1329" s="131"/>
      <c r="P1329" s="131"/>
      <c r="Q1329" s="131"/>
      <c r="R1329" s="131"/>
      <c r="S1329" s="131"/>
    </row>
    <row r="1330" spans="15:19" ht="12.75">
      <c r="O1330" s="131"/>
      <c r="P1330" s="131"/>
      <c r="Q1330" s="131"/>
      <c r="R1330" s="131"/>
      <c r="S1330" s="131"/>
    </row>
    <row r="1331" spans="15:19" ht="12.75">
      <c r="O1331" s="131"/>
      <c r="P1331" s="131"/>
      <c r="Q1331" s="131"/>
      <c r="R1331" s="131"/>
      <c r="S1331" s="131"/>
    </row>
    <row r="1332" spans="15:19" ht="12.75">
      <c r="O1332" s="131"/>
      <c r="P1332" s="131"/>
      <c r="Q1332" s="131"/>
      <c r="R1332" s="131"/>
      <c r="S1332" s="131"/>
    </row>
    <row r="1333" spans="15:19" ht="12.75">
      <c r="O1333" s="131"/>
      <c r="P1333" s="131"/>
      <c r="Q1333" s="131"/>
      <c r="R1333" s="131"/>
      <c r="S1333" s="131"/>
    </row>
    <row r="1334" spans="15:19" ht="12.75">
      <c r="O1334" s="131"/>
      <c r="P1334" s="131"/>
      <c r="Q1334" s="131"/>
      <c r="R1334" s="131"/>
      <c r="S1334" s="131"/>
    </row>
    <row r="1335" spans="15:19" ht="12.75">
      <c r="O1335" s="131"/>
      <c r="P1335" s="131"/>
      <c r="Q1335" s="131"/>
      <c r="R1335" s="131"/>
      <c r="S1335" s="131"/>
    </row>
    <row r="1336" spans="15:19" ht="12.75">
      <c r="O1336" s="131"/>
      <c r="P1336" s="131"/>
      <c r="Q1336" s="131"/>
      <c r="R1336" s="131"/>
      <c r="S1336" s="131"/>
    </row>
    <row r="1337" spans="15:19" ht="12.75">
      <c r="O1337" s="131"/>
      <c r="P1337" s="131"/>
      <c r="Q1337" s="131"/>
      <c r="R1337" s="131"/>
      <c r="S1337" s="131"/>
    </row>
    <row r="1338" spans="15:19" ht="12.75">
      <c r="O1338" s="131"/>
      <c r="P1338" s="131"/>
      <c r="Q1338" s="131"/>
      <c r="R1338" s="131"/>
      <c r="S1338" s="131"/>
    </row>
    <row r="1339" spans="15:19" ht="12.75">
      <c r="O1339" s="131"/>
      <c r="P1339" s="131"/>
      <c r="Q1339" s="131"/>
      <c r="R1339" s="131"/>
      <c r="S1339" s="131"/>
    </row>
    <row r="1340" spans="15:19" ht="12.75">
      <c r="O1340" s="131"/>
      <c r="P1340" s="131"/>
      <c r="Q1340" s="131"/>
      <c r="R1340" s="131"/>
      <c r="S1340" s="131"/>
    </row>
    <row r="1341" spans="15:19" ht="12.75">
      <c r="O1341" s="131"/>
      <c r="P1341" s="131"/>
      <c r="Q1341" s="131"/>
      <c r="R1341" s="131"/>
      <c r="S1341" s="131"/>
    </row>
    <row r="1342" spans="15:19" ht="12.75">
      <c r="O1342" s="131"/>
      <c r="P1342" s="131"/>
      <c r="Q1342" s="131"/>
      <c r="R1342" s="131"/>
      <c r="S1342" s="131"/>
    </row>
    <row r="1343" spans="15:19" ht="12.75">
      <c r="O1343" s="131"/>
      <c r="P1343" s="131"/>
      <c r="Q1343" s="131"/>
      <c r="R1343" s="131"/>
      <c r="S1343" s="131"/>
    </row>
    <row r="1344" spans="15:19" ht="12.75">
      <c r="O1344" s="131"/>
      <c r="P1344" s="131"/>
      <c r="Q1344" s="131"/>
      <c r="R1344" s="131"/>
      <c r="S1344" s="131"/>
    </row>
    <row r="1345" spans="15:19" ht="12.75">
      <c r="O1345" s="131"/>
      <c r="P1345" s="131"/>
      <c r="Q1345" s="131"/>
      <c r="R1345" s="131"/>
      <c r="S1345" s="131"/>
    </row>
    <row r="1346" spans="15:19" ht="12.75">
      <c r="O1346" s="131"/>
      <c r="P1346" s="131"/>
      <c r="Q1346" s="131"/>
      <c r="R1346" s="131"/>
      <c r="S1346" s="131"/>
    </row>
    <row r="1347" spans="15:19" ht="12.75">
      <c r="O1347" s="131"/>
      <c r="P1347" s="131"/>
      <c r="Q1347" s="131"/>
      <c r="R1347" s="131"/>
      <c r="S1347" s="131"/>
    </row>
    <row r="1348" spans="15:19" ht="12.75">
      <c r="O1348" s="131"/>
      <c r="P1348" s="131"/>
      <c r="Q1348" s="131"/>
      <c r="R1348" s="131"/>
      <c r="S1348" s="131"/>
    </row>
    <row r="1349" spans="15:19" ht="12.75">
      <c r="O1349" s="131"/>
      <c r="P1349" s="131"/>
      <c r="Q1349" s="131"/>
      <c r="R1349" s="131"/>
      <c r="S1349" s="131"/>
    </row>
    <row r="1350" spans="15:19" ht="12.75">
      <c r="O1350" s="131"/>
      <c r="P1350" s="131"/>
      <c r="Q1350" s="131"/>
      <c r="R1350" s="131"/>
      <c r="S1350" s="131"/>
    </row>
    <row r="1351" spans="15:19" ht="12.75">
      <c r="O1351" s="131"/>
      <c r="P1351" s="131"/>
      <c r="Q1351" s="131"/>
      <c r="R1351" s="131"/>
      <c r="S1351" s="131"/>
    </row>
    <row r="1352" spans="15:19" ht="12.75">
      <c r="O1352" s="131"/>
      <c r="P1352" s="131"/>
      <c r="Q1352" s="131"/>
      <c r="R1352" s="131"/>
      <c r="S1352" s="131"/>
    </row>
    <row r="1353" spans="15:19" ht="12.75">
      <c r="O1353" s="131"/>
      <c r="P1353" s="131"/>
      <c r="Q1353" s="131"/>
      <c r="R1353" s="131"/>
      <c r="S1353" s="131"/>
    </row>
    <row r="1354" spans="15:19" ht="12.75">
      <c r="O1354" s="131"/>
      <c r="P1354" s="131"/>
      <c r="Q1354" s="131"/>
      <c r="R1354" s="131"/>
      <c r="S1354" s="131"/>
    </row>
    <row r="1355" spans="15:19" ht="12.75">
      <c r="O1355" s="131"/>
      <c r="P1355" s="131"/>
      <c r="Q1355" s="131"/>
      <c r="R1355" s="131"/>
      <c r="S1355" s="131"/>
    </row>
    <row r="1356" spans="15:19" ht="12.75">
      <c r="O1356" s="131"/>
      <c r="P1356" s="131"/>
      <c r="Q1356" s="131"/>
      <c r="R1356" s="131"/>
      <c r="S1356" s="131"/>
    </row>
    <row r="1357" spans="15:19" ht="12.75">
      <c r="O1357" s="131"/>
      <c r="P1357" s="131"/>
      <c r="Q1357" s="131"/>
      <c r="R1357" s="131"/>
      <c r="S1357" s="131"/>
    </row>
    <row r="1358" spans="15:19" ht="12.75">
      <c r="O1358" s="131"/>
      <c r="P1358" s="131"/>
      <c r="Q1358" s="131"/>
      <c r="R1358" s="131"/>
      <c r="S1358" s="131"/>
    </row>
    <row r="1359" spans="15:19" ht="12.75">
      <c r="O1359" s="131"/>
      <c r="P1359" s="131"/>
      <c r="Q1359" s="131"/>
      <c r="R1359" s="131"/>
      <c r="S1359" s="131"/>
    </row>
    <row r="1360" spans="15:19" ht="12.75">
      <c r="O1360" s="131"/>
      <c r="P1360" s="131"/>
      <c r="Q1360" s="131"/>
      <c r="R1360" s="131"/>
      <c r="S1360" s="131"/>
    </row>
    <row r="1361" spans="15:19" ht="12.75">
      <c r="O1361" s="131"/>
      <c r="P1361" s="131"/>
      <c r="Q1361" s="131"/>
      <c r="R1361" s="131"/>
      <c r="S1361" s="131"/>
    </row>
    <row r="1362" spans="15:19" ht="12.75">
      <c r="O1362" s="131"/>
      <c r="P1362" s="131"/>
      <c r="Q1362" s="131"/>
      <c r="R1362" s="131"/>
      <c r="S1362" s="131"/>
    </row>
    <row r="1363" spans="15:19" ht="12.75">
      <c r="O1363" s="131"/>
      <c r="P1363" s="131"/>
      <c r="Q1363" s="131"/>
      <c r="R1363" s="131"/>
      <c r="S1363" s="131"/>
    </row>
    <row r="1364" spans="15:19" ht="12.75">
      <c r="O1364" s="131"/>
      <c r="P1364" s="131"/>
      <c r="Q1364" s="131"/>
      <c r="R1364" s="131"/>
      <c r="S1364" s="131"/>
    </row>
    <row r="1365" spans="15:19" ht="12.75">
      <c r="O1365" s="131"/>
      <c r="P1365" s="131"/>
      <c r="Q1365" s="131"/>
      <c r="R1365" s="131"/>
      <c r="S1365" s="131"/>
    </row>
    <row r="1366" spans="15:19" ht="12.75">
      <c r="O1366" s="131"/>
      <c r="P1366" s="131"/>
      <c r="Q1366" s="131"/>
      <c r="R1366" s="131"/>
      <c r="S1366" s="131"/>
    </row>
    <row r="1367" spans="15:19" ht="12.75">
      <c r="O1367" s="131"/>
      <c r="P1367" s="131"/>
      <c r="Q1367" s="131"/>
      <c r="R1367" s="131"/>
      <c r="S1367" s="131"/>
    </row>
    <row r="1368" spans="15:19" ht="12.75">
      <c r="O1368" s="131"/>
      <c r="P1368" s="131"/>
      <c r="Q1368" s="131"/>
      <c r="R1368" s="131"/>
      <c r="S1368" s="131"/>
    </row>
    <row r="1369" spans="15:19" ht="12.75">
      <c r="O1369" s="131"/>
      <c r="P1369" s="131"/>
      <c r="Q1369" s="131"/>
      <c r="R1369" s="131"/>
      <c r="S1369" s="131"/>
    </row>
    <row r="1370" spans="15:19" ht="12.75">
      <c r="O1370" s="131"/>
      <c r="P1370" s="131"/>
      <c r="Q1370" s="131"/>
      <c r="R1370" s="131"/>
      <c r="S1370" s="131"/>
    </row>
    <row r="1371" spans="15:19" ht="12.75">
      <c r="O1371" s="131"/>
      <c r="P1371" s="131"/>
      <c r="Q1371" s="131"/>
      <c r="R1371" s="131"/>
      <c r="S1371" s="131"/>
    </row>
    <row r="1372" spans="15:19" ht="12.75">
      <c r="O1372" s="131"/>
      <c r="P1372" s="131"/>
      <c r="Q1372" s="131"/>
      <c r="R1372" s="131"/>
      <c r="S1372" s="131"/>
    </row>
    <row r="1373" spans="15:19" ht="12.75">
      <c r="O1373" s="131"/>
      <c r="P1373" s="131"/>
      <c r="Q1373" s="131"/>
      <c r="R1373" s="131"/>
      <c r="S1373" s="131"/>
    </row>
    <row r="1374" spans="15:19" ht="12.75">
      <c r="O1374" s="131"/>
      <c r="P1374" s="131"/>
      <c r="Q1374" s="131"/>
      <c r="R1374" s="131"/>
      <c r="S1374" s="131"/>
    </row>
    <row r="1375" spans="15:19" ht="12.75">
      <c r="O1375" s="131"/>
      <c r="P1375" s="131"/>
      <c r="Q1375" s="131"/>
      <c r="R1375" s="131"/>
      <c r="S1375" s="131"/>
    </row>
    <row r="1376" spans="15:19" ht="12.75">
      <c r="O1376" s="131"/>
      <c r="P1376" s="131"/>
      <c r="Q1376" s="131"/>
      <c r="R1376" s="131"/>
      <c r="S1376" s="131"/>
    </row>
    <row r="1377" spans="15:19" ht="12.75">
      <c r="O1377" s="131"/>
      <c r="P1377" s="131"/>
      <c r="Q1377" s="131"/>
      <c r="R1377" s="131"/>
      <c r="S1377" s="131"/>
    </row>
    <row r="1378" spans="15:19" ht="12.75">
      <c r="O1378" s="131"/>
      <c r="P1378" s="131"/>
      <c r="Q1378" s="131"/>
      <c r="R1378" s="131"/>
      <c r="S1378" s="131"/>
    </row>
    <row r="1379" spans="15:19" ht="12.75">
      <c r="O1379" s="131"/>
      <c r="P1379" s="131"/>
      <c r="Q1379" s="131"/>
      <c r="R1379" s="131"/>
      <c r="S1379" s="131"/>
    </row>
    <row r="1380" spans="15:19" ht="12.75">
      <c r="O1380" s="131"/>
      <c r="P1380" s="131"/>
      <c r="Q1380" s="131"/>
      <c r="R1380" s="131"/>
      <c r="S1380" s="131"/>
    </row>
    <row r="1381" spans="15:19" ht="12.75">
      <c r="O1381" s="131"/>
      <c r="P1381" s="131"/>
      <c r="Q1381" s="131"/>
      <c r="R1381" s="131"/>
      <c r="S1381" s="131"/>
    </row>
    <row r="1382" spans="15:19" ht="12.75">
      <c r="O1382" s="131"/>
      <c r="P1382" s="131"/>
      <c r="Q1382" s="131"/>
      <c r="R1382" s="131"/>
      <c r="S1382" s="131"/>
    </row>
    <row r="1383" spans="15:19" ht="12.75">
      <c r="O1383" s="131"/>
      <c r="P1383" s="131"/>
      <c r="Q1383" s="131"/>
      <c r="R1383" s="131"/>
      <c r="S1383" s="131"/>
    </row>
    <row r="1384" spans="15:19" ht="12.75">
      <c r="O1384" s="131"/>
      <c r="P1384" s="131"/>
      <c r="Q1384" s="131"/>
      <c r="R1384" s="131"/>
      <c r="S1384" s="131"/>
    </row>
    <row r="1385" spans="15:19" ht="12.75">
      <c r="O1385" s="131"/>
      <c r="P1385" s="131"/>
      <c r="Q1385" s="131"/>
      <c r="R1385" s="131"/>
      <c r="S1385" s="131"/>
    </row>
    <row r="1386" spans="15:19" ht="12.75">
      <c r="O1386" s="131"/>
      <c r="P1386" s="131"/>
      <c r="Q1386" s="131"/>
      <c r="R1386" s="131"/>
      <c r="S1386" s="131"/>
    </row>
    <row r="1387" spans="15:19" ht="12.75">
      <c r="O1387" s="131"/>
      <c r="P1387" s="131"/>
      <c r="Q1387" s="131"/>
      <c r="R1387" s="131"/>
      <c r="S1387" s="131"/>
    </row>
    <row r="1388" spans="15:19" ht="12.75">
      <c r="O1388" s="131"/>
      <c r="P1388" s="131"/>
      <c r="Q1388" s="131"/>
      <c r="R1388" s="131"/>
      <c r="S1388" s="131"/>
    </row>
    <row r="1389" spans="15:19" ht="12.75">
      <c r="O1389" s="131"/>
      <c r="P1389" s="131"/>
      <c r="Q1389" s="131"/>
      <c r="R1389" s="131"/>
      <c r="S1389" s="131"/>
    </row>
    <row r="1390" spans="15:19" ht="12.75">
      <c r="O1390" s="131"/>
      <c r="P1390" s="131"/>
      <c r="Q1390" s="131"/>
      <c r="R1390" s="131"/>
      <c r="S1390" s="131"/>
    </row>
    <row r="1391" spans="15:19" ht="12.75">
      <c r="O1391" s="131"/>
      <c r="P1391" s="131"/>
      <c r="Q1391" s="131"/>
      <c r="R1391" s="131"/>
      <c r="S1391" s="131"/>
    </row>
    <row r="1392" spans="15:19" ht="12.75">
      <c r="O1392" s="131"/>
      <c r="P1392" s="131"/>
      <c r="Q1392" s="131"/>
      <c r="R1392" s="131"/>
      <c r="S1392" s="131"/>
    </row>
    <row r="1393" spans="15:19" ht="12.75">
      <c r="O1393" s="131"/>
      <c r="P1393" s="131"/>
      <c r="Q1393" s="131"/>
      <c r="R1393" s="131"/>
      <c r="S1393" s="131"/>
    </row>
    <row r="1394" spans="15:19" ht="12.75">
      <c r="O1394" s="131"/>
      <c r="P1394" s="131"/>
      <c r="Q1394" s="131"/>
      <c r="R1394" s="131"/>
      <c r="S1394" s="131"/>
    </row>
    <row r="1395" spans="15:19" ht="12.75">
      <c r="O1395" s="131"/>
      <c r="P1395" s="131"/>
      <c r="Q1395" s="131"/>
      <c r="R1395" s="131"/>
      <c r="S1395" s="131"/>
    </row>
    <row r="1396" spans="15:19" ht="12.75">
      <c r="O1396" s="131"/>
      <c r="P1396" s="131"/>
      <c r="Q1396" s="131"/>
      <c r="R1396" s="131"/>
      <c r="S1396" s="131"/>
    </row>
    <row r="1397" spans="15:19" ht="12.75">
      <c r="O1397" s="131"/>
      <c r="P1397" s="131"/>
      <c r="Q1397" s="131"/>
      <c r="R1397" s="131"/>
      <c r="S1397" s="131"/>
    </row>
    <row r="1398" spans="15:19" ht="12.75">
      <c r="O1398" s="131"/>
      <c r="P1398" s="131"/>
      <c r="Q1398" s="131"/>
      <c r="R1398" s="131"/>
      <c r="S1398" s="131"/>
    </row>
    <row r="1399" spans="15:19" ht="12.75">
      <c r="O1399" s="131"/>
      <c r="P1399" s="131"/>
      <c r="Q1399" s="131"/>
      <c r="R1399" s="131"/>
      <c r="S1399" s="131"/>
    </row>
    <row r="1400" spans="15:19" ht="12.75">
      <c r="O1400" s="131"/>
      <c r="P1400" s="131"/>
      <c r="Q1400" s="131"/>
      <c r="R1400" s="131"/>
      <c r="S1400" s="131"/>
    </row>
    <row r="1401" spans="15:19" ht="12.75">
      <c r="O1401" s="131"/>
      <c r="P1401" s="131"/>
      <c r="Q1401" s="131"/>
      <c r="R1401" s="131"/>
      <c r="S1401" s="131"/>
    </row>
    <row r="1402" spans="15:19" ht="12.75">
      <c r="O1402" s="131"/>
      <c r="P1402" s="131"/>
      <c r="Q1402" s="131"/>
      <c r="R1402" s="131"/>
      <c r="S1402" s="131"/>
    </row>
    <row r="1403" spans="15:19" ht="12.75">
      <c r="O1403" s="131"/>
      <c r="P1403" s="131"/>
      <c r="Q1403" s="131"/>
      <c r="R1403" s="131"/>
      <c r="S1403" s="131"/>
    </row>
    <row r="1404" spans="15:19" ht="12.75">
      <c r="O1404" s="131"/>
      <c r="P1404" s="131"/>
      <c r="Q1404" s="131"/>
      <c r="R1404" s="131"/>
      <c r="S1404" s="131"/>
    </row>
    <row r="1405" spans="15:19" ht="12.75">
      <c r="O1405" s="131"/>
      <c r="P1405" s="131"/>
      <c r="Q1405" s="131"/>
      <c r="R1405" s="131"/>
      <c r="S1405" s="131"/>
    </row>
    <row r="1406" spans="15:19" ht="12.75">
      <c r="O1406" s="131"/>
      <c r="P1406" s="131"/>
      <c r="Q1406" s="131"/>
      <c r="R1406" s="131"/>
      <c r="S1406" s="131"/>
    </row>
    <row r="1407" spans="15:19" ht="12.75">
      <c r="O1407" s="131"/>
      <c r="P1407" s="131"/>
      <c r="Q1407" s="131"/>
      <c r="R1407" s="131"/>
      <c r="S1407" s="131"/>
    </row>
    <row r="1408" spans="15:19" ht="12.75">
      <c r="O1408" s="131"/>
      <c r="P1408" s="131"/>
      <c r="Q1408" s="131"/>
      <c r="R1408" s="131"/>
      <c r="S1408" s="131"/>
    </row>
    <row r="1409" spans="15:19" ht="12.75">
      <c r="O1409" s="131"/>
      <c r="P1409" s="131"/>
      <c r="Q1409" s="131"/>
      <c r="R1409" s="131"/>
      <c r="S1409" s="131"/>
    </row>
    <row r="1410" spans="15:19" ht="12.75">
      <c r="O1410" s="131"/>
      <c r="P1410" s="131"/>
      <c r="Q1410" s="131"/>
      <c r="R1410" s="131"/>
      <c r="S1410" s="131"/>
    </row>
    <row r="1411" spans="15:19" ht="12.75">
      <c r="O1411" s="131"/>
      <c r="P1411" s="131"/>
      <c r="Q1411" s="131"/>
      <c r="R1411" s="131"/>
      <c r="S1411" s="131"/>
    </row>
    <row r="1412" spans="15:19" ht="12.75">
      <c r="O1412" s="131"/>
      <c r="P1412" s="131"/>
      <c r="Q1412" s="131"/>
      <c r="R1412" s="131"/>
      <c r="S1412" s="131"/>
    </row>
    <row r="1413" spans="15:19" ht="12.75">
      <c r="O1413" s="131"/>
      <c r="P1413" s="131"/>
      <c r="Q1413" s="131"/>
      <c r="R1413" s="131"/>
      <c r="S1413" s="131"/>
    </row>
    <row r="1414" spans="15:19" ht="12.75">
      <c r="O1414" s="131"/>
      <c r="P1414" s="131"/>
      <c r="Q1414" s="131"/>
      <c r="R1414" s="131"/>
      <c r="S1414" s="131"/>
    </row>
    <row r="1415" spans="15:19" ht="12.75">
      <c r="O1415" s="131"/>
      <c r="P1415" s="131"/>
      <c r="Q1415" s="131"/>
      <c r="R1415" s="131"/>
      <c r="S1415" s="131"/>
    </row>
    <row r="1416" spans="15:19" ht="12.75">
      <c r="O1416" s="131"/>
      <c r="P1416" s="131"/>
      <c r="Q1416" s="131"/>
      <c r="R1416" s="131"/>
      <c r="S1416" s="131"/>
    </row>
    <row r="1417" spans="15:19" ht="12.75">
      <c r="O1417" s="131"/>
      <c r="P1417" s="131"/>
      <c r="Q1417" s="131"/>
      <c r="R1417" s="131"/>
      <c r="S1417" s="131"/>
    </row>
    <row r="1418" spans="15:19" ht="12.75">
      <c r="O1418" s="131"/>
      <c r="P1418" s="131"/>
      <c r="Q1418" s="131"/>
      <c r="R1418" s="131"/>
      <c r="S1418" s="131"/>
    </row>
    <row r="1419" spans="15:19" ht="12.75">
      <c r="O1419" s="131"/>
      <c r="P1419" s="131"/>
      <c r="Q1419" s="131"/>
      <c r="R1419" s="131"/>
      <c r="S1419" s="131"/>
    </row>
    <row r="1420" spans="15:19" ht="12.75">
      <c r="O1420" s="131"/>
      <c r="P1420" s="131"/>
      <c r="Q1420" s="131"/>
      <c r="R1420" s="131"/>
      <c r="S1420" s="131"/>
    </row>
    <row r="1421" spans="15:19" ht="12.75">
      <c r="O1421" s="131"/>
      <c r="P1421" s="131"/>
      <c r="Q1421" s="131"/>
      <c r="R1421" s="131"/>
      <c r="S1421" s="131"/>
    </row>
    <row r="1422" spans="15:19" ht="12.75">
      <c r="O1422" s="131"/>
      <c r="P1422" s="131"/>
      <c r="Q1422" s="131"/>
      <c r="R1422" s="131"/>
      <c r="S1422" s="131"/>
    </row>
    <row r="1423" spans="15:19" ht="12.75">
      <c r="O1423" s="131"/>
      <c r="P1423" s="131"/>
      <c r="Q1423" s="131"/>
      <c r="R1423" s="131"/>
      <c r="S1423" s="131"/>
    </row>
    <row r="1424" spans="15:19" ht="12.75">
      <c r="O1424" s="131"/>
      <c r="P1424" s="131"/>
      <c r="Q1424" s="131"/>
      <c r="R1424" s="131"/>
      <c r="S1424" s="131"/>
    </row>
    <row r="1425" spans="15:19" ht="12.75">
      <c r="O1425" s="131"/>
      <c r="P1425" s="131"/>
      <c r="Q1425" s="131"/>
      <c r="R1425" s="131"/>
      <c r="S1425" s="131"/>
    </row>
    <row r="1426" spans="15:19" ht="12.75">
      <c r="O1426" s="131"/>
      <c r="P1426" s="131"/>
      <c r="Q1426" s="131"/>
      <c r="R1426" s="131"/>
      <c r="S1426" s="131"/>
    </row>
    <row r="1427" spans="15:19" ht="12.75">
      <c r="O1427" s="131"/>
      <c r="P1427" s="131"/>
      <c r="Q1427" s="131"/>
      <c r="R1427" s="131"/>
      <c r="S1427" s="131"/>
    </row>
    <row r="1428" spans="15:19" ht="12.75">
      <c r="O1428" s="131"/>
      <c r="P1428" s="131"/>
      <c r="Q1428" s="131"/>
      <c r="R1428" s="131"/>
      <c r="S1428" s="131"/>
    </row>
    <row r="1429" spans="15:19" ht="12.75">
      <c r="O1429" s="131"/>
      <c r="P1429" s="131"/>
      <c r="Q1429" s="131"/>
      <c r="R1429" s="131"/>
      <c r="S1429" s="131"/>
    </row>
    <row r="1430" spans="15:19" ht="12.75">
      <c r="O1430" s="131"/>
      <c r="P1430" s="131"/>
      <c r="Q1430" s="131"/>
      <c r="R1430" s="131"/>
      <c r="S1430" s="131"/>
    </row>
    <row r="1431" spans="15:19" ht="12.75">
      <c r="O1431" s="131"/>
      <c r="P1431" s="131"/>
      <c r="Q1431" s="131"/>
      <c r="R1431" s="131"/>
      <c r="S1431" s="131"/>
    </row>
    <row r="1432" spans="15:19" ht="12.75">
      <c r="O1432" s="131"/>
      <c r="P1432" s="131"/>
      <c r="Q1432" s="131"/>
      <c r="R1432" s="131"/>
      <c r="S1432" s="131"/>
    </row>
    <row r="1433" spans="15:19" ht="12.75">
      <c r="O1433" s="131"/>
      <c r="P1433" s="131"/>
      <c r="Q1433" s="131"/>
      <c r="R1433" s="131"/>
      <c r="S1433" s="131"/>
    </row>
    <row r="1434" spans="15:19" ht="12.75">
      <c r="O1434" s="131"/>
      <c r="P1434" s="131"/>
      <c r="Q1434" s="131"/>
      <c r="R1434" s="131"/>
      <c r="S1434" s="131"/>
    </row>
    <row r="1435" spans="15:19" ht="12.75">
      <c r="O1435" s="131"/>
      <c r="P1435" s="131"/>
      <c r="Q1435" s="131"/>
      <c r="R1435" s="131"/>
      <c r="S1435" s="131"/>
    </row>
    <row r="1436" spans="15:19" ht="12.75">
      <c r="O1436" s="131"/>
      <c r="P1436" s="131"/>
      <c r="Q1436" s="131"/>
      <c r="R1436" s="131"/>
      <c r="S1436" s="131"/>
    </row>
    <row r="1437" spans="15:19" ht="12.75">
      <c r="O1437" s="131"/>
      <c r="P1437" s="131"/>
      <c r="Q1437" s="131"/>
      <c r="R1437" s="131"/>
      <c r="S1437" s="131"/>
    </row>
    <row r="1438" spans="15:19" ht="12.75">
      <c r="O1438" s="131"/>
      <c r="P1438" s="131"/>
      <c r="Q1438" s="131"/>
      <c r="R1438" s="131"/>
      <c r="S1438" s="131"/>
    </row>
    <row r="1439" spans="15:19" ht="12.75">
      <c r="O1439" s="131"/>
      <c r="P1439" s="131"/>
      <c r="Q1439" s="131"/>
      <c r="R1439" s="131"/>
      <c r="S1439" s="131"/>
    </row>
    <row r="1440" spans="15:19" ht="12.75">
      <c r="O1440" s="131"/>
      <c r="P1440" s="131"/>
      <c r="Q1440" s="131"/>
      <c r="R1440" s="131"/>
      <c r="S1440" s="131"/>
    </row>
    <row r="1441" spans="15:19" ht="12.75">
      <c r="O1441" s="131"/>
      <c r="P1441" s="131"/>
      <c r="Q1441" s="131"/>
      <c r="R1441" s="131"/>
      <c r="S1441" s="131"/>
    </row>
    <row r="1442" spans="15:19" ht="12.75">
      <c r="O1442" s="131"/>
      <c r="P1442" s="131"/>
      <c r="Q1442" s="131"/>
      <c r="R1442" s="131"/>
      <c r="S1442" s="131"/>
    </row>
    <row r="1443" spans="15:19" ht="12.75">
      <c r="O1443" s="131"/>
      <c r="P1443" s="131"/>
      <c r="Q1443" s="131"/>
      <c r="R1443" s="131"/>
      <c r="S1443" s="131"/>
    </row>
    <row r="1444" spans="15:19" ht="12.75">
      <c r="O1444" s="131"/>
      <c r="P1444" s="131"/>
      <c r="Q1444" s="131"/>
      <c r="R1444" s="131"/>
      <c r="S1444" s="131"/>
    </row>
    <row r="1445" spans="15:19" ht="12.75">
      <c r="O1445" s="131"/>
      <c r="P1445" s="131"/>
      <c r="Q1445" s="131"/>
      <c r="R1445" s="131"/>
      <c r="S1445" s="131"/>
    </row>
    <row r="1446" spans="15:19" ht="12.75">
      <c r="O1446" s="131"/>
      <c r="P1446" s="131"/>
      <c r="Q1446" s="131"/>
      <c r="R1446" s="131"/>
      <c r="S1446" s="131"/>
    </row>
    <row r="1447" spans="15:19" ht="12.75">
      <c r="O1447" s="131"/>
      <c r="P1447" s="131"/>
      <c r="Q1447" s="131"/>
      <c r="R1447" s="131"/>
      <c r="S1447" s="131"/>
    </row>
    <row r="1448" spans="15:19" ht="12.75">
      <c r="O1448" s="131"/>
      <c r="P1448" s="131"/>
      <c r="Q1448" s="131"/>
      <c r="R1448" s="131"/>
      <c r="S1448" s="131"/>
    </row>
    <row r="1449" spans="15:19" ht="12.75">
      <c r="O1449" s="131"/>
      <c r="P1449" s="131"/>
      <c r="Q1449" s="131"/>
      <c r="R1449" s="131"/>
      <c r="S1449" s="131"/>
    </row>
    <row r="1450" spans="15:19" ht="12.75">
      <c r="O1450" s="131"/>
      <c r="P1450" s="131"/>
      <c r="Q1450" s="131"/>
      <c r="R1450" s="131"/>
      <c r="S1450" s="131"/>
    </row>
    <row r="1451" spans="15:19" ht="12.75">
      <c r="O1451" s="131"/>
      <c r="P1451" s="131"/>
      <c r="Q1451" s="131"/>
      <c r="R1451" s="131"/>
      <c r="S1451" s="131"/>
    </row>
    <row r="1452" spans="15:19" ht="12.75">
      <c r="O1452" s="131"/>
      <c r="P1452" s="131"/>
      <c r="Q1452" s="131"/>
      <c r="R1452" s="131"/>
      <c r="S1452" s="131"/>
    </row>
    <row r="1453" spans="15:19" ht="12.75">
      <c r="O1453" s="131"/>
      <c r="P1453" s="131"/>
      <c r="Q1453" s="131"/>
      <c r="R1453" s="131"/>
      <c r="S1453" s="131"/>
    </row>
    <row r="1454" spans="15:19" ht="12.75">
      <c r="O1454" s="131"/>
      <c r="P1454" s="131"/>
      <c r="Q1454" s="131"/>
      <c r="R1454" s="131"/>
      <c r="S1454" s="131"/>
    </row>
    <row r="1455" spans="15:19" ht="12.75">
      <c r="O1455" s="131"/>
      <c r="P1455" s="131"/>
      <c r="Q1455" s="131"/>
      <c r="R1455" s="131"/>
      <c r="S1455" s="131"/>
    </row>
    <row r="1456" spans="15:19" ht="12.75">
      <c r="O1456" s="131"/>
      <c r="P1456" s="131"/>
      <c r="Q1456" s="131"/>
      <c r="R1456" s="131"/>
      <c r="S1456" s="131"/>
    </row>
    <row r="1457" spans="15:19" ht="12.75">
      <c r="O1457" s="131"/>
      <c r="P1457" s="131"/>
      <c r="Q1457" s="131"/>
      <c r="R1457" s="131"/>
      <c r="S1457" s="131"/>
    </row>
    <row r="1458" spans="15:19" ht="12.75">
      <c r="O1458" s="131"/>
      <c r="P1458" s="131"/>
      <c r="Q1458" s="131"/>
      <c r="R1458" s="131"/>
      <c r="S1458" s="131"/>
    </row>
    <row r="1459" spans="15:19" ht="12.75">
      <c r="O1459" s="131"/>
      <c r="P1459" s="131"/>
      <c r="Q1459" s="131"/>
      <c r="R1459" s="131"/>
      <c r="S1459" s="131"/>
    </row>
    <row r="1460" spans="15:19" ht="12.75">
      <c r="O1460" s="131"/>
      <c r="P1460" s="131"/>
      <c r="Q1460" s="131"/>
      <c r="R1460" s="131"/>
      <c r="S1460" s="131"/>
    </row>
    <row r="1461" spans="15:19" ht="12.75">
      <c r="O1461" s="131"/>
      <c r="P1461" s="131"/>
      <c r="Q1461" s="131"/>
      <c r="R1461" s="131"/>
      <c r="S1461" s="131"/>
    </row>
    <row r="1462" spans="15:19" ht="12.75">
      <c r="O1462" s="131"/>
      <c r="P1462" s="131"/>
      <c r="Q1462" s="131"/>
      <c r="R1462" s="131"/>
      <c r="S1462" s="131"/>
    </row>
    <row r="1463" spans="15:19" ht="12.75">
      <c r="O1463" s="131"/>
      <c r="P1463" s="131"/>
      <c r="Q1463" s="131"/>
      <c r="R1463" s="131"/>
      <c r="S1463" s="131"/>
    </row>
    <row r="1464" spans="15:19" ht="12.75">
      <c r="O1464" s="131"/>
      <c r="P1464" s="131"/>
      <c r="Q1464" s="131"/>
      <c r="R1464" s="131"/>
      <c r="S1464" s="131"/>
    </row>
    <row r="1465" spans="15:19" ht="12.75">
      <c r="O1465" s="131"/>
      <c r="P1465" s="131"/>
      <c r="Q1465" s="131"/>
      <c r="R1465" s="131"/>
      <c r="S1465" s="131"/>
    </row>
    <row r="1466" spans="15:19" ht="12.75">
      <c r="O1466" s="131"/>
      <c r="P1466" s="131"/>
      <c r="Q1466" s="131"/>
      <c r="R1466" s="131"/>
      <c r="S1466" s="131"/>
    </row>
    <row r="1467" spans="15:19" ht="12.75">
      <c r="O1467" s="131"/>
      <c r="P1467" s="131"/>
      <c r="Q1467" s="131"/>
      <c r="R1467" s="131"/>
      <c r="S1467" s="131"/>
    </row>
    <row r="1468" spans="15:19" ht="12.75">
      <c r="O1468" s="131"/>
      <c r="P1468" s="131"/>
      <c r="Q1468" s="131"/>
      <c r="R1468" s="131"/>
      <c r="S1468" s="131"/>
    </row>
    <row r="1469" spans="15:19" ht="12.75">
      <c r="O1469" s="131"/>
      <c r="P1469" s="131"/>
      <c r="Q1469" s="131"/>
      <c r="R1469" s="131"/>
      <c r="S1469" s="131"/>
    </row>
    <row r="1470" spans="15:19" ht="12.75">
      <c r="O1470" s="131"/>
      <c r="P1470" s="131"/>
      <c r="Q1470" s="131"/>
      <c r="R1470" s="131"/>
      <c r="S1470" s="131"/>
    </row>
    <row r="1471" spans="15:19" ht="12.75">
      <c r="O1471" s="131"/>
      <c r="P1471" s="131"/>
      <c r="Q1471" s="131"/>
      <c r="R1471" s="131"/>
      <c r="S1471" s="131"/>
    </row>
    <row r="1472" spans="15:19" ht="12.75">
      <c r="O1472" s="131"/>
      <c r="P1472" s="131"/>
      <c r="Q1472" s="131"/>
      <c r="R1472" s="131"/>
      <c r="S1472" s="131"/>
    </row>
    <row r="1473" spans="15:19" ht="12.75">
      <c r="O1473" s="131"/>
      <c r="P1473" s="131"/>
      <c r="Q1473" s="131"/>
      <c r="R1473" s="131"/>
      <c r="S1473" s="131"/>
    </row>
    <row r="1474" spans="15:19" ht="12.75">
      <c r="O1474" s="131"/>
      <c r="P1474" s="131"/>
      <c r="Q1474" s="131"/>
      <c r="R1474" s="131"/>
      <c r="S1474" s="131"/>
    </row>
    <row r="1475" spans="15:19" ht="12.75">
      <c r="O1475" s="131"/>
      <c r="P1475" s="131"/>
      <c r="Q1475" s="131"/>
      <c r="R1475" s="131"/>
      <c r="S1475" s="131"/>
    </row>
    <row r="1476" spans="15:19" ht="12.75">
      <c r="O1476" s="131"/>
      <c r="P1476" s="131"/>
      <c r="Q1476" s="131"/>
      <c r="R1476" s="131"/>
      <c r="S1476" s="131"/>
    </row>
    <row r="1477" spans="15:19" ht="12.75">
      <c r="O1477" s="131"/>
      <c r="P1477" s="131"/>
      <c r="Q1477" s="131"/>
      <c r="R1477" s="131"/>
      <c r="S1477" s="131"/>
    </row>
    <row r="1478" spans="15:19" ht="12.75">
      <c r="O1478" s="131"/>
      <c r="P1478" s="131"/>
      <c r="Q1478" s="131"/>
      <c r="R1478" s="131"/>
      <c r="S1478" s="131"/>
    </row>
    <row r="1479" spans="15:19" ht="12.75">
      <c r="O1479" s="131"/>
      <c r="P1479" s="131"/>
      <c r="Q1479" s="131"/>
      <c r="R1479" s="131"/>
      <c r="S1479" s="131"/>
    </row>
    <row r="1480" spans="15:19" ht="12.75">
      <c r="O1480" s="131"/>
      <c r="P1480" s="131"/>
      <c r="Q1480" s="131"/>
      <c r="R1480" s="131"/>
      <c r="S1480" s="131"/>
    </row>
    <row r="1481" spans="15:19" ht="12.75">
      <c r="O1481" s="131"/>
      <c r="P1481" s="131"/>
      <c r="Q1481" s="131"/>
      <c r="R1481" s="131"/>
      <c r="S1481" s="131"/>
    </row>
    <row r="1482" spans="15:19" ht="12.75">
      <c r="O1482" s="131"/>
      <c r="P1482" s="131"/>
      <c r="Q1482" s="131"/>
      <c r="R1482" s="131"/>
      <c r="S1482" s="131"/>
    </row>
    <row r="1483" spans="15:19" ht="12.75">
      <c r="O1483" s="131"/>
      <c r="P1483" s="131"/>
      <c r="Q1483" s="131"/>
      <c r="R1483" s="131"/>
      <c r="S1483" s="131"/>
    </row>
    <row r="1484" spans="15:19" ht="12.75">
      <c r="O1484" s="131"/>
      <c r="P1484" s="131"/>
      <c r="Q1484" s="131"/>
      <c r="R1484" s="131"/>
      <c r="S1484" s="131"/>
    </row>
    <row r="1485" spans="15:19" ht="12.75">
      <c r="O1485" s="131"/>
      <c r="P1485" s="131"/>
      <c r="Q1485" s="131"/>
      <c r="R1485" s="131"/>
      <c r="S1485" s="131"/>
    </row>
    <row r="1486" spans="15:19" ht="12.75">
      <c r="O1486" s="131"/>
      <c r="P1486" s="131"/>
      <c r="Q1486" s="131"/>
      <c r="R1486" s="131"/>
      <c r="S1486" s="131"/>
    </row>
    <row r="1487" spans="15:19" ht="12.75">
      <c r="O1487" s="131"/>
      <c r="P1487" s="131"/>
      <c r="Q1487" s="131"/>
      <c r="R1487" s="131"/>
      <c r="S1487" s="131"/>
    </row>
    <row r="1488" spans="15:19" ht="12.75">
      <c r="O1488" s="131"/>
      <c r="P1488" s="131"/>
      <c r="Q1488" s="131"/>
      <c r="R1488" s="131"/>
      <c r="S1488" s="131"/>
    </row>
    <row r="1489" spans="15:19" ht="12.75">
      <c r="O1489" s="131"/>
      <c r="P1489" s="131"/>
      <c r="Q1489" s="131"/>
      <c r="R1489" s="131"/>
      <c r="S1489" s="131"/>
    </row>
    <row r="1490" spans="15:19" ht="12.75">
      <c r="O1490" s="131"/>
      <c r="P1490" s="131"/>
      <c r="Q1490" s="131"/>
      <c r="R1490" s="131"/>
      <c r="S1490" s="131"/>
    </row>
    <row r="1491" spans="15:19" ht="12.75">
      <c r="O1491" s="131"/>
      <c r="P1491" s="131"/>
      <c r="Q1491" s="131"/>
      <c r="R1491" s="131"/>
      <c r="S1491" s="131"/>
    </row>
    <row r="1492" spans="15:19" ht="12.75">
      <c r="O1492" s="131"/>
      <c r="P1492" s="131"/>
      <c r="Q1492" s="131"/>
      <c r="R1492" s="131"/>
      <c r="S1492" s="131"/>
    </row>
    <row r="1493" spans="15:19" ht="12.75">
      <c r="O1493" s="131"/>
      <c r="P1493" s="131"/>
      <c r="Q1493" s="131"/>
      <c r="R1493" s="131"/>
      <c r="S1493" s="131"/>
    </row>
    <row r="1494" spans="15:19" ht="12.75">
      <c r="O1494" s="131"/>
      <c r="P1494" s="131"/>
      <c r="Q1494" s="131"/>
      <c r="R1494" s="131"/>
      <c r="S1494" s="131"/>
    </row>
    <row r="1495" spans="15:19" ht="12.75">
      <c r="O1495" s="131"/>
      <c r="P1495" s="131"/>
      <c r="Q1495" s="131"/>
      <c r="R1495" s="131"/>
      <c r="S1495" s="131"/>
    </row>
    <row r="1496" spans="15:19" ht="12.75">
      <c r="O1496" s="131"/>
      <c r="P1496" s="131"/>
      <c r="Q1496" s="131"/>
      <c r="R1496" s="131"/>
      <c r="S1496" s="131"/>
    </row>
    <row r="1497" spans="15:19" ht="12.75">
      <c r="O1497" s="131"/>
      <c r="P1497" s="131"/>
      <c r="Q1497" s="131"/>
      <c r="R1497" s="131"/>
      <c r="S1497" s="131"/>
    </row>
    <row r="1498" spans="15:19" ht="12.75">
      <c r="O1498" s="131"/>
      <c r="P1498" s="131"/>
      <c r="Q1498" s="131"/>
      <c r="R1498" s="131"/>
      <c r="S1498" s="131"/>
    </row>
    <row r="1499" spans="15:19" ht="12.75">
      <c r="O1499" s="131"/>
      <c r="P1499" s="131"/>
      <c r="Q1499" s="131"/>
      <c r="R1499" s="131"/>
      <c r="S1499" s="131"/>
    </row>
    <row r="1500" spans="15:19" ht="12.75">
      <c r="O1500" s="131"/>
      <c r="P1500" s="131"/>
      <c r="Q1500" s="131"/>
      <c r="R1500" s="131"/>
      <c r="S1500" s="131"/>
    </row>
    <row r="1501" spans="15:19" ht="12.75">
      <c r="O1501" s="131"/>
      <c r="P1501" s="131"/>
      <c r="Q1501" s="131"/>
      <c r="R1501" s="131"/>
      <c r="S1501" s="131"/>
    </row>
    <row r="1502" spans="15:19" ht="12.75">
      <c r="O1502" s="131"/>
      <c r="P1502" s="131"/>
      <c r="Q1502" s="131"/>
      <c r="R1502" s="131"/>
      <c r="S1502" s="131"/>
    </row>
    <row r="1503" spans="15:19" ht="12.75">
      <c r="O1503" s="131"/>
      <c r="P1503" s="131"/>
      <c r="Q1503" s="131"/>
      <c r="R1503" s="131"/>
      <c r="S1503" s="131"/>
    </row>
    <row r="1504" spans="15:19" ht="12.75">
      <c r="O1504" s="131"/>
      <c r="P1504" s="131"/>
      <c r="Q1504" s="131"/>
      <c r="R1504" s="131"/>
      <c r="S1504" s="131"/>
    </row>
    <row r="1505" spans="15:19" ht="12.75">
      <c r="O1505" s="131"/>
      <c r="P1505" s="131"/>
      <c r="Q1505" s="131"/>
      <c r="R1505" s="131"/>
      <c r="S1505" s="131"/>
    </row>
    <row r="1506" spans="15:19" ht="12.75">
      <c r="O1506" s="131"/>
      <c r="P1506" s="131"/>
      <c r="Q1506" s="131"/>
      <c r="R1506" s="131"/>
      <c r="S1506" s="131"/>
    </row>
    <row r="1507" spans="15:19" ht="12.75">
      <c r="O1507" s="131"/>
      <c r="P1507" s="131"/>
      <c r="Q1507" s="131"/>
      <c r="R1507" s="131"/>
      <c r="S1507" s="131"/>
    </row>
    <row r="1508" spans="15:19" ht="12.75">
      <c r="O1508" s="131"/>
      <c r="P1508" s="131"/>
      <c r="Q1508" s="131"/>
      <c r="R1508" s="131"/>
      <c r="S1508" s="131"/>
    </row>
    <row r="1509" spans="15:19" ht="12.75">
      <c r="O1509" s="131"/>
      <c r="P1509" s="131"/>
      <c r="Q1509" s="131"/>
      <c r="R1509" s="131"/>
      <c r="S1509" s="131"/>
    </row>
    <row r="1510" spans="15:19" ht="12.75">
      <c r="O1510" s="131"/>
      <c r="P1510" s="131"/>
      <c r="Q1510" s="131"/>
      <c r="R1510" s="131"/>
      <c r="S1510" s="131"/>
    </row>
    <row r="1511" spans="15:19" ht="12.75">
      <c r="O1511" s="131"/>
      <c r="P1511" s="131"/>
      <c r="Q1511" s="131"/>
      <c r="R1511" s="131"/>
      <c r="S1511" s="131"/>
    </row>
    <row r="1512" spans="15:19" ht="12.75">
      <c r="O1512" s="131"/>
      <c r="P1512" s="131"/>
      <c r="Q1512" s="131"/>
      <c r="R1512" s="131"/>
      <c r="S1512" s="131"/>
    </row>
    <row r="1513" spans="15:19" ht="12.75">
      <c r="O1513" s="131"/>
      <c r="P1513" s="131"/>
      <c r="Q1513" s="131"/>
      <c r="R1513" s="131"/>
      <c r="S1513" s="131"/>
    </row>
    <row r="1514" spans="15:19" ht="12.75">
      <c r="O1514" s="131"/>
      <c r="P1514" s="131"/>
      <c r="Q1514" s="131"/>
      <c r="R1514" s="131"/>
      <c r="S1514" s="131"/>
    </row>
    <row r="1515" spans="15:19" ht="12.75">
      <c r="O1515" s="131"/>
      <c r="P1515" s="131"/>
      <c r="Q1515" s="131"/>
      <c r="R1515" s="131"/>
      <c r="S1515" s="131"/>
    </row>
    <row r="1516" spans="15:19" ht="12.75">
      <c r="O1516" s="131"/>
      <c r="P1516" s="131"/>
      <c r="Q1516" s="131"/>
      <c r="R1516" s="131"/>
      <c r="S1516" s="131"/>
    </row>
    <row r="1517" spans="15:19" ht="12.75">
      <c r="O1517" s="131"/>
      <c r="P1517" s="131"/>
      <c r="Q1517" s="131"/>
      <c r="R1517" s="131"/>
      <c r="S1517" s="131"/>
    </row>
    <row r="1518" spans="15:19" ht="12.75">
      <c r="O1518" s="131"/>
      <c r="P1518" s="131"/>
      <c r="Q1518" s="131"/>
      <c r="R1518" s="131"/>
      <c r="S1518" s="131"/>
    </row>
    <row r="1519" spans="15:19" ht="12.75">
      <c r="O1519" s="131"/>
      <c r="P1519" s="131"/>
      <c r="Q1519" s="131"/>
      <c r="R1519" s="131"/>
      <c r="S1519" s="131"/>
    </row>
    <row r="1520" spans="15:19" ht="12.75">
      <c r="O1520" s="131"/>
      <c r="P1520" s="131"/>
      <c r="Q1520" s="131"/>
      <c r="R1520" s="131"/>
      <c r="S1520" s="131"/>
    </row>
    <row r="1521" spans="15:19" ht="12.75">
      <c r="O1521" s="131"/>
      <c r="P1521" s="131"/>
      <c r="Q1521" s="131"/>
      <c r="R1521" s="131"/>
      <c r="S1521" s="131"/>
    </row>
    <row r="1522" spans="15:19" ht="12.75">
      <c r="O1522" s="131"/>
      <c r="P1522" s="131"/>
      <c r="Q1522" s="131"/>
      <c r="R1522" s="131"/>
      <c r="S1522" s="131"/>
    </row>
    <row r="1523" spans="15:19" ht="12.75">
      <c r="O1523" s="131"/>
      <c r="P1523" s="131"/>
      <c r="Q1523" s="131"/>
      <c r="R1523" s="131"/>
      <c r="S1523" s="131"/>
    </row>
    <row r="1524" spans="15:19" ht="12.75">
      <c r="O1524" s="131"/>
      <c r="P1524" s="131"/>
      <c r="Q1524" s="131"/>
      <c r="R1524" s="131"/>
      <c r="S1524" s="131"/>
    </row>
    <row r="1525" spans="15:19" ht="12.75">
      <c r="O1525" s="131"/>
      <c r="P1525" s="131"/>
      <c r="Q1525" s="131"/>
      <c r="R1525" s="131"/>
      <c r="S1525" s="131"/>
    </row>
    <row r="1526" spans="15:19" ht="12.75">
      <c r="O1526" s="131"/>
      <c r="P1526" s="131"/>
      <c r="Q1526" s="131"/>
      <c r="R1526" s="131"/>
      <c r="S1526" s="131"/>
    </row>
    <row r="1527" spans="15:19" ht="12.75">
      <c r="O1527" s="131"/>
      <c r="P1527" s="131"/>
      <c r="Q1527" s="131"/>
      <c r="R1527" s="131"/>
      <c r="S1527" s="131"/>
    </row>
    <row r="1528" spans="15:19" ht="12.75">
      <c r="O1528" s="131"/>
      <c r="P1528" s="131"/>
      <c r="Q1528" s="131"/>
      <c r="R1528" s="131"/>
      <c r="S1528" s="131"/>
    </row>
    <row r="1529" spans="15:19" ht="12.75">
      <c r="O1529" s="131"/>
      <c r="P1529" s="131"/>
      <c r="Q1529" s="131"/>
      <c r="R1529" s="131"/>
      <c r="S1529" s="131"/>
    </row>
    <row r="1530" spans="15:19" ht="12.75">
      <c r="O1530" s="131"/>
      <c r="P1530" s="131"/>
      <c r="Q1530" s="131"/>
      <c r="R1530" s="131"/>
      <c r="S1530" s="131"/>
    </row>
    <row r="1531" spans="15:19" ht="12.75">
      <c r="O1531" s="131"/>
      <c r="P1531" s="131"/>
      <c r="Q1531" s="131"/>
      <c r="R1531" s="131"/>
      <c r="S1531" s="131"/>
    </row>
    <row r="1532" spans="15:19" ht="12.75">
      <c r="O1532" s="131"/>
      <c r="P1532" s="131"/>
      <c r="Q1532" s="131"/>
      <c r="R1532" s="131"/>
      <c r="S1532" s="131"/>
    </row>
    <row r="1533" spans="15:19" ht="12.75">
      <c r="O1533" s="131"/>
      <c r="P1533" s="131"/>
      <c r="Q1533" s="131"/>
      <c r="R1533" s="131"/>
      <c r="S1533" s="131"/>
    </row>
    <row r="1534" spans="15:19" ht="12.75">
      <c r="O1534" s="131"/>
      <c r="P1534" s="131"/>
      <c r="Q1534" s="131"/>
      <c r="R1534" s="131"/>
      <c r="S1534" s="131"/>
    </row>
    <row r="1535" spans="15:19" ht="12.75">
      <c r="O1535" s="131"/>
      <c r="P1535" s="131"/>
      <c r="Q1535" s="131"/>
      <c r="R1535" s="131"/>
      <c r="S1535" s="131"/>
    </row>
    <row r="1536" spans="15:19" ht="12.75">
      <c r="O1536" s="131"/>
      <c r="P1536" s="131"/>
      <c r="Q1536" s="131"/>
      <c r="R1536" s="131"/>
      <c r="S1536" s="131"/>
    </row>
    <row r="1537" spans="15:19" ht="12.75">
      <c r="O1537" s="131"/>
      <c r="P1537" s="131"/>
      <c r="Q1537" s="131"/>
      <c r="R1537" s="131"/>
      <c r="S1537" s="131"/>
    </row>
    <row r="1538" spans="15:19" ht="12.75">
      <c r="O1538" s="131"/>
      <c r="P1538" s="131"/>
      <c r="Q1538" s="131"/>
      <c r="R1538" s="131"/>
      <c r="S1538" s="131"/>
    </row>
    <row r="1539" spans="15:19" ht="12.75">
      <c r="O1539" s="131"/>
      <c r="P1539" s="131"/>
      <c r="Q1539" s="131"/>
      <c r="R1539" s="131"/>
      <c r="S1539" s="131"/>
    </row>
    <row r="1540" spans="15:19" ht="12.75">
      <c r="O1540" s="131"/>
      <c r="P1540" s="131"/>
      <c r="Q1540" s="131"/>
      <c r="R1540" s="131"/>
      <c r="S1540" s="131"/>
    </row>
    <row r="1541" spans="15:19" ht="12.75">
      <c r="O1541" s="131"/>
      <c r="P1541" s="131"/>
      <c r="Q1541" s="131"/>
      <c r="R1541" s="131"/>
      <c r="S1541" s="131"/>
    </row>
    <row r="1542" spans="15:19" ht="12.75">
      <c r="O1542" s="131"/>
      <c r="P1542" s="131"/>
      <c r="Q1542" s="131"/>
      <c r="R1542" s="131"/>
      <c r="S1542" s="131"/>
    </row>
    <row r="1543" spans="15:19" ht="12.75">
      <c r="O1543" s="131"/>
      <c r="P1543" s="131"/>
      <c r="Q1543" s="131"/>
      <c r="R1543" s="131"/>
      <c r="S1543" s="131"/>
    </row>
    <row r="1544" spans="15:19" ht="12.75">
      <c r="O1544" s="131"/>
      <c r="P1544" s="131"/>
      <c r="Q1544" s="131"/>
      <c r="R1544" s="131"/>
      <c r="S1544" s="131"/>
    </row>
    <row r="1545" spans="15:19" ht="12.75">
      <c r="O1545" s="131"/>
      <c r="P1545" s="131"/>
      <c r="Q1545" s="131"/>
      <c r="R1545" s="131"/>
      <c r="S1545" s="131"/>
    </row>
    <row r="1546" spans="15:19" ht="12.75">
      <c r="O1546" s="131"/>
      <c r="P1546" s="131"/>
      <c r="Q1546" s="131"/>
      <c r="R1546" s="131"/>
      <c r="S1546" s="131"/>
    </row>
    <row r="1547" spans="15:19" ht="12.75">
      <c r="O1547" s="131"/>
      <c r="P1547" s="131"/>
      <c r="Q1547" s="131"/>
      <c r="R1547" s="131"/>
      <c r="S1547" s="131"/>
    </row>
    <row r="1548" spans="15:19" ht="12.75">
      <c r="O1548" s="131"/>
      <c r="P1548" s="131"/>
      <c r="Q1548" s="131"/>
      <c r="R1548" s="131"/>
      <c r="S1548" s="131"/>
    </row>
    <row r="1549" spans="15:19" ht="12.75">
      <c r="O1549" s="131"/>
      <c r="P1549" s="131"/>
      <c r="Q1549" s="131"/>
      <c r="R1549" s="131"/>
      <c r="S1549" s="131"/>
    </row>
    <row r="1550" spans="15:19" ht="12.75">
      <c r="O1550" s="131"/>
      <c r="P1550" s="131"/>
      <c r="Q1550" s="131"/>
      <c r="R1550" s="131"/>
      <c r="S1550" s="131"/>
    </row>
    <row r="1551" spans="15:19" ht="12.75">
      <c r="O1551" s="131"/>
      <c r="P1551" s="131"/>
      <c r="Q1551" s="131"/>
      <c r="R1551" s="131"/>
      <c r="S1551" s="131"/>
    </row>
    <row r="1552" spans="15:19" ht="12.75">
      <c r="O1552" s="131"/>
      <c r="P1552" s="131"/>
      <c r="Q1552" s="131"/>
      <c r="R1552" s="131"/>
      <c r="S1552" s="131"/>
    </row>
    <row r="1553" spans="15:19" ht="12.75">
      <c r="O1553" s="131"/>
      <c r="P1553" s="131"/>
      <c r="Q1553" s="131"/>
      <c r="R1553" s="131"/>
      <c r="S1553" s="131"/>
    </row>
    <row r="1554" spans="15:19" ht="12.75">
      <c r="O1554" s="131"/>
      <c r="P1554" s="131"/>
      <c r="Q1554" s="131"/>
      <c r="R1554" s="131"/>
      <c r="S1554" s="131"/>
    </row>
    <row r="1555" spans="15:19" ht="12.75">
      <c r="O1555" s="131"/>
      <c r="P1555" s="131"/>
      <c r="Q1555" s="131"/>
      <c r="R1555" s="131"/>
      <c r="S1555" s="131"/>
    </row>
    <row r="1556" spans="15:19" ht="12.75">
      <c r="O1556" s="131"/>
      <c r="P1556" s="131"/>
      <c r="Q1556" s="131"/>
      <c r="R1556" s="131"/>
      <c r="S1556" s="131"/>
    </row>
    <row r="1557" spans="15:19" ht="12.75">
      <c r="O1557" s="131"/>
      <c r="P1557" s="131"/>
      <c r="Q1557" s="131"/>
      <c r="R1557" s="131"/>
      <c r="S1557" s="131"/>
    </row>
    <row r="1558" spans="15:19" ht="12.75">
      <c r="O1558" s="131"/>
      <c r="P1558" s="131"/>
      <c r="Q1558" s="131"/>
      <c r="R1558" s="131"/>
      <c r="S1558" s="131"/>
    </row>
    <row r="1559" spans="15:19" ht="12.75">
      <c r="O1559" s="131"/>
      <c r="P1559" s="131"/>
      <c r="Q1559" s="131"/>
      <c r="R1559" s="131"/>
      <c r="S1559" s="131"/>
    </row>
    <row r="1560" spans="15:19" ht="12.75">
      <c r="O1560" s="131"/>
      <c r="P1560" s="131"/>
      <c r="Q1560" s="131"/>
      <c r="R1560" s="131"/>
      <c r="S1560" s="131"/>
    </row>
    <row r="1561" spans="15:19" ht="12.75">
      <c r="O1561" s="131"/>
      <c r="P1561" s="131"/>
      <c r="Q1561" s="131"/>
      <c r="R1561" s="131"/>
      <c r="S1561" s="131"/>
    </row>
    <row r="1562" spans="15:19" ht="12.75">
      <c r="O1562" s="131"/>
      <c r="P1562" s="131"/>
      <c r="Q1562" s="131"/>
      <c r="R1562" s="131"/>
      <c r="S1562" s="131"/>
    </row>
    <row r="1563" spans="15:19" ht="12.75">
      <c r="O1563" s="131"/>
      <c r="P1563" s="131"/>
      <c r="Q1563" s="131"/>
      <c r="R1563" s="131"/>
      <c r="S1563" s="131"/>
    </row>
    <row r="1564" spans="15:19" ht="12.75">
      <c r="O1564" s="131"/>
      <c r="P1564" s="131"/>
      <c r="Q1564" s="131"/>
      <c r="R1564" s="131"/>
      <c r="S1564" s="131"/>
    </row>
    <row r="1565" spans="15:19" ht="12.75">
      <c r="O1565" s="131"/>
      <c r="P1565" s="131"/>
      <c r="Q1565" s="131"/>
      <c r="R1565" s="131"/>
      <c r="S1565" s="131"/>
    </row>
    <row r="1566" spans="15:19" ht="12.75">
      <c r="O1566" s="131"/>
      <c r="P1566" s="131"/>
      <c r="Q1566" s="131"/>
      <c r="R1566" s="131"/>
      <c r="S1566" s="131"/>
    </row>
    <row r="1567" spans="15:19" ht="12.75">
      <c r="O1567" s="131"/>
      <c r="P1567" s="131"/>
      <c r="Q1567" s="131"/>
      <c r="R1567" s="131"/>
      <c r="S1567" s="131"/>
    </row>
    <row r="1568" spans="15:19" ht="12.75">
      <c r="O1568" s="131"/>
      <c r="P1568" s="131"/>
      <c r="Q1568" s="131"/>
      <c r="R1568" s="131"/>
      <c r="S1568" s="131"/>
    </row>
    <row r="1569" spans="15:19" ht="12.75">
      <c r="O1569" s="131"/>
      <c r="P1569" s="131"/>
      <c r="Q1569" s="131"/>
      <c r="R1569" s="131"/>
      <c r="S1569" s="131"/>
    </row>
    <row r="1570" spans="15:19" ht="12.75">
      <c r="O1570" s="131"/>
      <c r="P1570" s="131"/>
      <c r="Q1570" s="131"/>
      <c r="R1570" s="131"/>
      <c r="S1570" s="131"/>
    </row>
    <row r="1571" spans="15:19" ht="12.75">
      <c r="O1571" s="131"/>
      <c r="P1571" s="131"/>
      <c r="Q1571" s="131"/>
      <c r="R1571" s="131"/>
      <c r="S1571" s="131"/>
    </row>
    <row r="1572" spans="15:19" ht="12.75">
      <c r="O1572" s="131"/>
      <c r="P1572" s="131"/>
      <c r="Q1572" s="131"/>
      <c r="R1572" s="131"/>
      <c r="S1572" s="131"/>
    </row>
    <row r="1573" spans="15:19" ht="12.75">
      <c r="O1573" s="131"/>
      <c r="P1573" s="131"/>
      <c r="Q1573" s="131"/>
      <c r="R1573" s="131"/>
      <c r="S1573" s="131"/>
    </row>
    <row r="1574" spans="15:19" ht="12.75">
      <c r="O1574" s="131"/>
      <c r="P1574" s="131"/>
      <c r="Q1574" s="131"/>
      <c r="R1574" s="131"/>
      <c r="S1574" s="131"/>
    </row>
    <row r="1575" spans="15:19" ht="12.75">
      <c r="O1575" s="131"/>
      <c r="P1575" s="131"/>
      <c r="Q1575" s="131"/>
      <c r="R1575" s="131"/>
      <c r="S1575" s="131"/>
    </row>
    <row r="1576" spans="15:19" ht="12.75">
      <c r="O1576" s="131"/>
      <c r="P1576" s="131"/>
      <c r="Q1576" s="131"/>
      <c r="R1576" s="131"/>
      <c r="S1576" s="131"/>
    </row>
    <row r="1577" spans="15:19" ht="12.75">
      <c r="O1577" s="131"/>
      <c r="P1577" s="131"/>
      <c r="Q1577" s="131"/>
      <c r="R1577" s="131"/>
      <c r="S1577" s="131"/>
    </row>
    <row r="1578" spans="15:19" ht="12.75">
      <c r="O1578" s="131"/>
      <c r="P1578" s="131"/>
      <c r="Q1578" s="131"/>
      <c r="R1578" s="131"/>
      <c r="S1578" s="131"/>
    </row>
    <row r="1579" spans="15:19" ht="12.75">
      <c r="O1579" s="131"/>
      <c r="P1579" s="131"/>
      <c r="Q1579" s="131"/>
      <c r="R1579" s="131"/>
      <c r="S1579" s="131"/>
    </row>
    <row r="1580" spans="15:19" ht="12.75">
      <c r="O1580" s="131"/>
      <c r="P1580" s="131"/>
      <c r="Q1580" s="131"/>
      <c r="R1580" s="131"/>
      <c r="S1580" s="131"/>
    </row>
    <row r="1581" spans="15:19" ht="12.75">
      <c r="O1581" s="131"/>
      <c r="P1581" s="131"/>
      <c r="Q1581" s="131"/>
      <c r="R1581" s="131"/>
      <c r="S1581" s="131"/>
    </row>
    <row r="1582" spans="15:19" ht="12.75">
      <c r="O1582" s="131"/>
      <c r="P1582" s="131"/>
      <c r="Q1582" s="131"/>
      <c r="R1582" s="131"/>
      <c r="S1582" s="131"/>
    </row>
    <row r="1583" spans="15:19" ht="12.75">
      <c r="O1583" s="131"/>
      <c r="P1583" s="131"/>
      <c r="Q1583" s="131"/>
      <c r="R1583" s="131"/>
      <c r="S1583" s="131"/>
    </row>
    <row r="1584" spans="15:19" ht="12.75">
      <c r="O1584" s="131"/>
      <c r="P1584" s="131"/>
      <c r="Q1584" s="131"/>
      <c r="R1584" s="131"/>
      <c r="S1584" s="131"/>
    </row>
    <row r="1585" spans="15:19" ht="12.75">
      <c r="O1585" s="131"/>
      <c r="P1585" s="131"/>
      <c r="Q1585" s="131"/>
      <c r="R1585" s="131"/>
      <c r="S1585" s="131"/>
    </row>
    <row r="1586" spans="15:19" ht="12.75">
      <c r="O1586" s="131"/>
      <c r="P1586" s="131"/>
      <c r="Q1586" s="131"/>
      <c r="R1586" s="131"/>
      <c r="S1586" s="131"/>
    </row>
    <row r="1587" spans="15:19" ht="12.75">
      <c r="O1587" s="131"/>
      <c r="P1587" s="131"/>
      <c r="Q1587" s="131"/>
      <c r="R1587" s="131"/>
      <c r="S1587" s="131"/>
    </row>
    <row r="1588" spans="15:19" ht="12.75">
      <c r="O1588" s="131"/>
      <c r="P1588" s="131"/>
      <c r="Q1588" s="131"/>
      <c r="R1588" s="131"/>
      <c r="S1588" s="131"/>
    </row>
    <row r="1589" spans="15:19" ht="12.75">
      <c r="O1589" s="131"/>
      <c r="P1589" s="131"/>
      <c r="Q1589" s="131"/>
      <c r="R1589" s="131"/>
      <c r="S1589" s="131"/>
    </row>
    <row r="1590" spans="15:19" ht="12.75">
      <c r="O1590" s="131"/>
      <c r="P1590" s="131"/>
      <c r="Q1590" s="131"/>
      <c r="R1590" s="131"/>
      <c r="S1590" s="131"/>
    </row>
    <row r="1591" spans="15:19" ht="12.75">
      <c r="O1591" s="131"/>
      <c r="P1591" s="131"/>
      <c r="Q1591" s="131"/>
      <c r="R1591" s="131"/>
      <c r="S1591" s="131"/>
    </row>
    <row r="1592" spans="15:19" ht="12.75">
      <c r="O1592" s="131"/>
      <c r="P1592" s="131"/>
      <c r="Q1592" s="131"/>
      <c r="R1592" s="131"/>
      <c r="S1592" s="131"/>
    </row>
    <row r="1593" spans="15:19" ht="12.75">
      <c r="O1593" s="131"/>
      <c r="P1593" s="131"/>
      <c r="Q1593" s="131"/>
      <c r="R1593" s="131"/>
      <c r="S1593" s="131"/>
    </row>
    <row r="1594" spans="15:19" ht="12.75">
      <c r="O1594" s="131"/>
      <c r="P1594" s="131"/>
      <c r="Q1594" s="131"/>
      <c r="R1594" s="131"/>
      <c r="S1594" s="131"/>
    </row>
    <row r="1595" spans="15:19" ht="12.75">
      <c r="O1595" s="131"/>
      <c r="P1595" s="131"/>
      <c r="Q1595" s="131"/>
      <c r="R1595" s="131"/>
      <c r="S1595" s="131"/>
    </row>
    <row r="1596" spans="15:19" ht="12.75">
      <c r="O1596" s="131"/>
      <c r="P1596" s="131"/>
      <c r="Q1596" s="131"/>
      <c r="R1596" s="131"/>
      <c r="S1596" s="131"/>
    </row>
    <row r="1597" spans="15:19" ht="12.75">
      <c r="O1597" s="131"/>
      <c r="P1597" s="131"/>
      <c r="Q1597" s="131"/>
      <c r="R1597" s="131"/>
      <c r="S1597" s="131"/>
    </row>
    <row r="1598" spans="15:19" ht="12.75">
      <c r="O1598" s="131"/>
      <c r="P1598" s="131"/>
      <c r="Q1598" s="131"/>
      <c r="R1598" s="131"/>
      <c r="S1598" s="131"/>
    </row>
    <row r="1599" spans="15:19" ht="12.75">
      <c r="O1599" s="131"/>
      <c r="P1599" s="131"/>
      <c r="Q1599" s="131"/>
      <c r="R1599" s="131"/>
      <c r="S1599" s="131"/>
    </row>
    <row r="1600" spans="15:19" ht="12.75">
      <c r="O1600" s="131"/>
      <c r="P1600" s="131"/>
      <c r="Q1600" s="131"/>
      <c r="R1600" s="131"/>
      <c r="S1600" s="131"/>
    </row>
    <row r="1601" spans="15:19" ht="12.75">
      <c r="O1601" s="131"/>
      <c r="P1601" s="131"/>
      <c r="Q1601" s="131"/>
      <c r="R1601" s="131"/>
      <c r="S1601" s="131"/>
    </row>
    <row r="1602" spans="15:19" ht="12.75">
      <c r="O1602" s="131"/>
      <c r="P1602" s="131"/>
      <c r="Q1602" s="131"/>
      <c r="R1602" s="131"/>
      <c r="S1602" s="131"/>
    </row>
    <row r="1603" spans="15:19" ht="12.75">
      <c r="O1603" s="131"/>
      <c r="P1603" s="131"/>
      <c r="Q1603" s="131"/>
      <c r="R1603" s="131"/>
      <c r="S1603" s="131"/>
    </row>
    <row r="1604" spans="15:19" ht="12.75">
      <c r="O1604" s="131"/>
      <c r="P1604" s="131"/>
      <c r="Q1604" s="131"/>
      <c r="R1604" s="131"/>
      <c r="S1604" s="131"/>
    </row>
    <row r="1605" spans="15:19" ht="12.75">
      <c r="O1605" s="131"/>
      <c r="P1605" s="131"/>
      <c r="Q1605" s="131"/>
      <c r="R1605" s="131"/>
      <c r="S1605" s="131"/>
    </row>
    <row r="1606" spans="15:19" ht="12.75">
      <c r="O1606" s="131"/>
      <c r="P1606" s="131"/>
      <c r="Q1606" s="131"/>
      <c r="R1606" s="131"/>
      <c r="S1606" s="131"/>
    </row>
    <row r="1607" spans="15:19" ht="12.75">
      <c r="O1607" s="131"/>
      <c r="P1607" s="131"/>
      <c r="Q1607" s="131"/>
      <c r="R1607" s="131"/>
      <c r="S1607" s="131"/>
    </row>
    <row r="1608" spans="15:19" ht="12.75">
      <c r="O1608" s="131"/>
      <c r="P1608" s="131"/>
      <c r="Q1608" s="131"/>
      <c r="R1608" s="131"/>
      <c r="S1608" s="131"/>
    </row>
    <row r="1609" spans="15:19" ht="12.75">
      <c r="O1609" s="131"/>
      <c r="P1609" s="131"/>
      <c r="Q1609" s="131"/>
      <c r="R1609" s="131"/>
      <c r="S1609" s="131"/>
    </row>
    <row r="1610" spans="15:19" ht="12.75">
      <c r="O1610" s="131"/>
      <c r="P1610" s="131"/>
      <c r="Q1610" s="131"/>
      <c r="R1610" s="131"/>
      <c r="S1610" s="131"/>
    </row>
    <row r="1611" spans="15:19" ht="12.75">
      <c r="O1611" s="131"/>
      <c r="P1611" s="131"/>
      <c r="Q1611" s="131"/>
      <c r="R1611" s="131"/>
      <c r="S1611" s="131"/>
    </row>
    <row r="1612" spans="15:19" ht="12.75">
      <c r="O1612" s="131"/>
      <c r="P1612" s="131"/>
      <c r="Q1612" s="131"/>
      <c r="R1612" s="131"/>
      <c r="S1612" s="131"/>
    </row>
    <row r="1613" spans="15:19" ht="12.75">
      <c r="O1613" s="131"/>
      <c r="P1613" s="131"/>
      <c r="Q1613" s="131"/>
      <c r="R1613" s="131"/>
      <c r="S1613" s="131"/>
    </row>
    <row r="1614" spans="15:19" ht="12.75">
      <c r="O1614" s="131"/>
      <c r="P1614" s="131"/>
      <c r="Q1614" s="131"/>
      <c r="R1614" s="131"/>
      <c r="S1614" s="131"/>
    </row>
    <row r="1615" spans="15:19" ht="12.75">
      <c r="O1615" s="131"/>
      <c r="P1615" s="131"/>
      <c r="Q1615" s="131"/>
      <c r="R1615" s="131"/>
      <c r="S1615" s="131"/>
    </row>
    <row r="1616" spans="15:19" ht="12.75">
      <c r="O1616" s="131"/>
      <c r="P1616" s="131"/>
      <c r="Q1616" s="131"/>
      <c r="R1616" s="131"/>
      <c r="S1616" s="131"/>
    </row>
    <row r="1617" spans="15:19" ht="12.75">
      <c r="O1617" s="131"/>
      <c r="P1617" s="131"/>
      <c r="Q1617" s="131"/>
      <c r="R1617" s="131"/>
      <c r="S1617" s="131"/>
    </row>
  </sheetData>
  <sheetProtection sheet="1" objects="1" scenarios="1"/>
  <mergeCells count="29">
    <mergeCell ref="K6:N6"/>
    <mergeCell ref="F4:J4"/>
    <mergeCell ref="K4:N4"/>
    <mergeCell ref="A6:E6"/>
    <mergeCell ref="A1:N1"/>
    <mergeCell ref="A2:N2"/>
    <mergeCell ref="C4:D4"/>
    <mergeCell ref="A3:N3"/>
    <mergeCell ref="B11:E11"/>
    <mergeCell ref="F8:G8"/>
    <mergeCell ref="C8:D8"/>
    <mergeCell ref="B13:G13"/>
    <mergeCell ref="C9:D9"/>
    <mergeCell ref="A12:G12"/>
    <mergeCell ref="F9:G9"/>
    <mergeCell ref="C7:D7"/>
    <mergeCell ref="F7:G7"/>
    <mergeCell ref="H8:K8"/>
    <mergeCell ref="H9:K9"/>
    <mergeCell ref="O13:S13"/>
    <mergeCell ref="O8:S9"/>
    <mergeCell ref="H10:N10"/>
    <mergeCell ref="R4:S4"/>
    <mergeCell ref="R5:S5"/>
    <mergeCell ref="K13:L13"/>
    <mergeCell ref="L9:N9"/>
    <mergeCell ref="H13:J13"/>
    <mergeCell ref="H12:N12"/>
    <mergeCell ref="L8:N8"/>
  </mergeCells>
  <conditionalFormatting sqref="K16:L80">
    <cfRule type="expression" priority="1" dxfId="0" stopIfTrue="1">
      <formula>$P16="UBYT.!!"</formula>
    </cfRule>
  </conditionalFormatting>
  <conditionalFormatting sqref="C16:C80">
    <cfRule type="expression" priority="2" dxfId="0" stopIfTrue="1">
      <formula>$O16="KAT.!!!"</formula>
    </cfRule>
  </conditionalFormatting>
  <conditionalFormatting sqref="O16:O80">
    <cfRule type="cellIs" priority="3" dxfId="0" operator="equal" stopIfTrue="1">
      <formula>"KAT.!!!"</formula>
    </cfRule>
  </conditionalFormatting>
  <conditionalFormatting sqref="P16:P80">
    <cfRule type="cellIs" priority="4" dxfId="0" operator="equal" stopIfTrue="1">
      <formula>"UBYT.!!"</formula>
    </cfRule>
  </conditionalFormatting>
  <conditionalFormatting sqref="F4:G4">
    <cfRule type="cellIs" priority="5" dxfId="0" operator="equal" stopIfTrue="1">
      <formula>"Oddíl není v databázi reg. českých klubů"</formula>
    </cfRule>
  </conditionalFormatting>
  <conditionalFormatting sqref="H10:N10">
    <cfRule type="cellIs" priority="6" dxfId="1" operator="equal" stopIfTrue="1">
      <formula>"Zvýšený vklad"</formula>
    </cfRule>
    <cfRule type="cellIs" priority="7" dxfId="2" operator="equal" stopIfTrue="1">
      <formula>"Dodatečný vklad"</formula>
    </cfRule>
  </conditionalFormatting>
  <hyperlinks>
    <hyperlink ref="B11" location="CISELNIK_KAT!A1" display="Kategorie vypsané pro tento závod"/>
    <hyperlink ref="K6:L6" location="POKYNY!A1" display="POKYNY K VYPLNĚNÍ PŘIHLÁŠKY"/>
    <hyperlink ref="K4" location="CISELNIK_ODD!A1" display="Klikni zde a připiš nakonec do databáze název oddílu - pak se zde zobrazí"/>
    <hyperlink ref="G11" location="'načtení přihlášky z TXT souboru'!A1" display="Načtení přihlášky z TXT souboru"/>
  </hyperlinks>
  <printOptions horizontalCentered="1" verticalCentered="1"/>
  <pageMargins left="0.31496062992125984" right="0.1968503937007874" top="0.5118110236220472" bottom="0.31496062992125984" header="0.2755905511811024" footer="0.2755905511811024"/>
  <pageSetup horizontalDpi="600" verticalDpi="600" orientation="landscape" paperSize="9" scale="82" r:id="rId4"/>
  <headerFooter alignWithMargins="0">
    <oddHeader>&amp;R&amp;"Times New Roman,Obyčejné"&amp;14Botas Vysočina cup 2006 - Křižánky - Přihláška</oddHeader>
  </headerFooter>
  <rowBreaks count="1" manualBreakCount="1">
    <brk id="41" max="1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>
    <tabColor indexed="44"/>
  </sheetPr>
  <dimension ref="A1:B290"/>
  <sheetViews>
    <sheetView showGridLines="0" zoomScale="70" zoomScaleNormal="70" workbookViewId="0" topLeftCell="A1">
      <selection activeCell="B6" sqref="B6"/>
    </sheetView>
  </sheetViews>
  <sheetFormatPr defaultColWidth="9.140625" defaultRowHeight="19.5" customHeight="1" zeroHeight="1"/>
  <cols>
    <col min="1" max="1" width="3.421875" style="6" customWidth="1"/>
    <col min="2" max="2" width="161.8515625" style="20" customWidth="1"/>
    <col min="3" max="16384" width="0" style="0" hidden="1" customWidth="1"/>
  </cols>
  <sheetData>
    <row r="1" s="11" customFormat="1" ht="37.5" customHeight="1">
      <c r="B1" s="10" t="s">
        <v>764</v>
      </c>
    </row>
    <row r="2" s="8" customFormat="1" ht="19.5" customHeight="1">
      <c r="B2" s="7" t="s">
        <v>892</v>
      </c>
    </row>
    <row r="3" s="8" customFormat="1" ht="39.75" customHeight="1">
      <c r="B3" s="9" t="s">
        <v>902</v>
      </c>
    </row>
    <row r="4" spans="1:2" s="5" customFormat="1" ht="19.5" customHeight="1">
      <c r="A4" s="12"/>
      <c r="B4" s="4" t="s">
        <v>762</v>
      </c>
    </row>
    <row r="5" spans="1:2" s="5" customFormat="1" ht="19.5" customHeight="1">
      <c r="A5" s="14"/>
      <c r="B5" s="13" t="s">
        <v>763</v>
      </c>
    </row>
    <row r="6" spans="1:2" s="3" customFormat="1" ht="19.5" customHeight="1">
      <c r="A6" s="17">
        <v>1</v>
      </c>
      <c r="B6" s="18"/>
    </row>
    <row r="7" spans="1:2" s="3" customFormat="1" ht="19.5" customHeight="1">
      <c r="A7" s="17">
        <v>2</v>
      </c>
      <c r="B7" s="18"/>
    </row>
    <row r="8" spans="1:2" s="3" customFormat="1" ht="19.5" customHeight="1">
      <c r="A8" s="17">
        <v>3</v>
      </c>
      <c r="B8" s="18"/>
    </row>
    <row r="9" spans="1:2" s="3" customFormat="1" ht="19.5" customHeight="1">
      <c r="A9" s="17">
        <v>4</v>
      </c>
      <c r="B9" s="18"/>
    </row>
    <row r="10" spans="1:2" s="3" customFormat="1" ht="19.5" customHeight="1">
      <c r="A10" s="17">
        <v>5</v>
      </c>
      <c r="B10" s="18"/>
    </row>
    <row r="11" spans="1:2" s="3" customFormat="1" ht="19.5" customHeight="1">
      <c r="A11" s="17">
        <v>6</v>
      </c>
      <c r="B11" s="18"/>
    </row>
    <row r="12" spans="1:2" s="3" customFormat="1" ht="19.5" customHeight="1">
      <c r="A12" s="17">
        <v>7</v>
      </c>
      <c r="B12" s="18"/>
    </row>
    <row r="13" spans="1:2" s="3" customFormat="1" ht="19.5" customHeight="1">
      <c r="A13" s="17">
        <v>8</v>
      </c>
      <c r="B13" s="18"/>
    </row>
    <row r="14" spans="1:2" s="3" customFormat="1" ht="19.5" customHeight="1">
      <c r="A14" s="17">
        <v>9</v>
      </c>
      <c r="B14" s="18"/>
    </row>
    <row r="15" spans="1:2" s="3" customFormat="1" ht="19.5" customHeight="1">
      <c r="A15" s="17">
        <v>10</v>
      </c>
      <c r="B15" s="18"/>
    </row>
    <row r="16" spans="1:2" s="3" customFormat="1" ht="19.5" customHeight="1">
      <c r="A16" s="17">
        <v>11</v>
      </c>
      <c r="B16" s="18"/>
    </row>
    <row r="17" spans="1:2" s="3" customFormat="1" ht="19.5" customHeight="1">
      <c r="A17" s="17">
        <v>12</v>
      </c>
      <c r="B17" s="18"/>
    </row>
    <row r="18" spans="1:2" s="3" customFormat="1" ht="19.5" customHeight="1">
      <c r="A18" s="17">
        <v>13</v>
      </c>
      <c r="B18" s="18"/>
    </row>
    <row r="19" spans="1:2" s="3" customFormat="1" ht="19.5" customHeight="1">
      <c r="A19" s="17">
        <v>14</v>
      </c>
      <c r="B19" s="18"/>
    </row>
    <row r="20" spans="1:2" s="3" customFormat="1" ht="19.5" customHeight="1">
      <c r="A20" s="17">
        <v>15</v>
      </c>
      <c r="B20" s="18"/>
    </row>
    <row r="21" spans="1:2" s="3" customFormat="1" ht="19.5" customHeight="1">
      <c r="A21" s="17">
        <v>16</v>
      </c>
      <c r="B21" s="18"/>
    </row>
    <row r="22" spans="1:2" s="3" customFormat="1" ht="19.5" customHeight="1">
      <c r="A22" s="17">
        <v>17</v>
      </c>
      <c r="B22" s="18"/>
    </row>
    <row r="23" spans="1:2" s="3" customFormat="1" ht="19.5" customHeight="1">
      <c r="A23" s="17">
        <v>18</v>
      </c>
      <c r="B23" s="18"/>
    </row>
    <row r="24" spans="1:2" s="3" customFormat="1" ht="19.5" customHeight="1">
      <c r="A24" s="17">
        <v>19</v>
      </c>
      <c r="B24" s="18"/>
    </row>
    <row r="25" spans="1:2" s="3" customFormat="1" ht="19.5" customHeight="1">
      <c r="A25" s="17">
        <v>20</v>
      </c>
      <c r="B25" s="18"/>
    </row>
    <row r="26" spans="1:2" s="3" customFormat="1" ht="19.5" customHeight="1">
      <c r="A26" s="17">
        <v>21</v>
      </c>
      <c r="B26" s="18"/>
    </row>
    <row r="27" spans="1:2" s="3" customFormat="1" ht="19.5" customHeight="1">
      <c r="A27" s="17">
        <v>22</v>
      </c>
      <c r="B27" s="18"/>
    </row>
    <row r="28" spans="1:2" s="3" customFormat="1" ht="19.5" customHeight="1">
      <c r="A28" s="17">
        <v>23</v>
      </c>
      <c r="B28" s="18"/>
    </row>
    <row r="29" spans="1:2" s="3" customFormat="1" ht="19.5" customHeight="1">
      <c r="A29" s="17">
        <v>24</v>
      </c>
      <c r="B29" s="18"/>
    </row>
    <row r="30" spans="1:2" s="3" customFormat="1" ht="19.5" customHeight="1">
      <c r="A30" s="17">
        <v>25</v>
      </c>
      <c r="B30" s="18"/>
    </row>
    <row r="31" spans="1:2" s="3" customFormat="1" ht="19.5" customHeight="1">
      <c r="A31" s="17">
        <v>26</v>
      </c>
      <c r="B31" s="18"/>
    </row>
    <row r="32" spans="1:2" s="3" customFormat="1" ht="19.5" customHeight="1">
      <c r="A32" s="17">
        <v>27</v>
      </c>
      <c r="B32" s="18"/>
    </row>
    <row r="33" spans="1:2" s="3" customFormat="1" ht="19.5" customHeight="1">
      <c r="A33" s="17">
        <v>28</v>
      </c>
      <c r="B33" s="18"/>
    </row>
    <row r="34" spans="1:2" s="3" customFormat="1" ht="19.5" customHeight="1">
      <c r="A34" s="17">
        <v>29</v>
      </c>
      <c r="B34" s="18"/>
    </row>
    <row r="35" spans="1:2" s="3" customFormat="1" ht="19.5" customHeight="1">
      <c r="A35" s="17">
        <v>30</v>
      </c>
      <c r="B35" s="18"/>
    </row>
    <row r="36" spans="1:2" s="3" customFormat="1" ht="19.5" customHeight="1">
      <c r="A36" s="17">
        <v>31</v>
      </c>
      <c r="B36" s="18"/>
    </row>
    <row r="37" spans="1:2" s="3" customFormat="1" ht="19.5" customHeight="1">
      <c r="A37" s="17">
        <v>32</v>
      </c>
      <c r="B37" s="18"/>
    </row>
    <row r="38" spans="1:2" s="3" customFormat="1" ht="19.5" customHeight="1">
      <c r="A38" s="17">
        <v>33</v>
      </c>
      <c r="B38" s="18"/>
    </row>
    <row r="39" spans="1:2" s="3" customFormat="1" ht="19.5" customHeight="1">
      <c r="A39" s="17">
        <v>34</v>
      </c>
      <c r="B39" s="18"/>
    </row>
    <row r="40" spans="1:2" s="3" customFormat="1" ht="19.5" customHeight="1">
      <c r="A40" s="17">
        <v>35</v>
      </c>
      <c r="B40" s="18"/>
    </row>
    <row r="41" spans="1:2" s="3" customFormat="1" ht="19.5" customHeight="1">
      <c r="A41" s="17">
        <v>36</v>
      </c>
      <c r="B41" s="18"/>
    </row>
    <row r="42" spans="1:2" s="3" customFormat="1" ht="19.5" customHeight="1">
      <c r="A42" s="17">
        <v>37</v>
      </c>
      <c r="B42" s="18"/>
    </row>
    <row r="43" spans="1:2" s="3" customFormat="1" ht="19.5" customHeight="1">
      <c r="A43" s="17">
        <v>38</v>
      </c>
      <c r="B43" s="18"/>
    </row>
    <row r="44" spans="1:2" s="3" customFormat="1" ht="19.5" customHeight="1">
      <c r="A44" s="17">
        <v>39</v>
      </c>
      <c r="B44" s="18"/>
    </row>
    <row r="45" spans="1:2" s="3" customFormat="1" ht="19.5" customHeight="1">
      <c r="A45" s="17">
        <v>40</v>
      </c>
      <c r="B45" s="18"/>
    </row>
    <row r="46" spans="1:2" s="3" customFormat="1" ht="19.5" customHeight="1">
      <c r="A46" s="17">
        <v>41</v>
      </c>
      <c r="B46" s="18"/>
    </row>
    <row r="47" spans="1:2" s="3" customFormat="1" ht="19.5" customHeight="1">
      <c r="A47" s="17">
        <v>42</v>
      </c>
      <c r="B47" s="18"/>
    </row>
    <row r="48" spans="1:2" s="3" customFormat="1" ht="19.5" customHeight="1">
      <c r="A48" s="17">
        <v>43</v>
      </c>
      <c r="B48" s="18"/>
    </row>
    <row r="49" spans="1:2" s="3" customFormat="1" ht="19.5" customHeight="1">
      <c r="A49" s="17">
        <v>44</v>
      </c>
      <c r="B49" s="18"/>
    </row>
    <row r="50" spans="1:2" s="3" customFormat="1" ht="19.5" customHeight="1">
      <c r="A50" s="17">
        <v>45</v>
      </c>
      <c r="B50" s="18"/>
    </row>
    <row r="51" spans="1:2" s="3" customFormat="1" ht="19.5" customHeight="1">
      <c r="A51" s="17">
        <v>46</v>
      </c>
      <c r="B51" s="18"/>
    </row>
    <row r="52" spans="1:2" s="3" customFormat="1" ht="19.5" customHeight="1">
      <c r="A52" s="17">
        <v>47</v>
      </c>
      <c r="B52" s="18"/>
    </row>
    <row r="53" spans="1:2" s="3" customFormat="1" ht="19.5" customHeight="1">
      <c r="A53" s="17">
        <v>48</v>
      </c>
      <c r="B53" s="18"/>
    </row>
    <row r="54" spans="1:2" s="3" customFormat="1" ht="19.5" customHeight="1">
      <c r="A54" s="17">
        <v>49</v>
      </c>
      <c r="B54" s="18"/>
    </row>
    <row r="55" spans="1:2" s="3" customFormat="1" ht="19.5" customHeight="1">
      <c r="A55" s="17">
        <v>50</v>
      </c>
      <c r="B55" s="18"/>
    </row>
    <row r="56" spans="1:2" s="3" customFormat="1" ht="19.5" customHeight="1">
      <c r="A56" s="17">
        <v>51</v>
      </c>
      <c r="B56" s="18"/>
    </row>
    <row r="57" spans="1:2" s="3" customFormat="1" ht="19.5" customHeight="1">
      <c r="A57" s="17">
        <v>52</v>
      </c>
      <c r="B57" s="18"/>
    </row>
    <row r="58" spans="1:2" s="3" customFormat="1" ht="19.5" customHeight="1">
      <c r="A58" s="17">
        <v>53</v>
      </c>
      <c r="B58" s="18"/>
    </row>
    <row r="59" spans="1:2" s="3" customFormat="1" ht="19.5" customHeight="1">
      <c r="A59" s="17">
        <v>54</v>
      </c>
      <c r="B59" s="18"/>
    </row>
    <row r="60" spans="1:2" s="3" customFormat="1" ht="19.5" customHeight="1">
      <c r="A60" s="17">
        <v>55</v>
      </c>
      <c r="B60" s="18"/>
    </row>
    <row r="61" spans="1:2" s="3" customFormat="1" ht="19.5" customHeight="1">
      <c r="A61" s="17">
        <v>56</v>
      </c>
      <c r="B61" s="18"/>
    </row>
    <row r="62" spans="1:2" s="3" customFormat="1" ht="19.5" customHeight="1">
      <c r="A62" s="17">
        <v>57</v>
      </c>
      <c r="B62" s="18"/>
    </row>
    <row r="63" spans="1:2" s="3" customFormat="1" ht="19.5" customHeight="1">
      <c r="A63" s="17">
        <v>58</v>
      </c>
      <c r="B63" s="18"/>
    </row>
    <row r="64" spans="1:2" s="3" customFormat="1" ht="19.5" customHeight="1">
      <c r="A64" s="17">
        <v>59</v>
      </c>
      <c r="B64" s="18"/>
    </row>
    <row r="65" spans="1:2" s="3" customFormat="1" ht="19.5" customHeight="1">
      <c r="A65" s="17">
        <v>60</v>
      </c>
      <c r="B65" s="18"/>
    </row>
    <row r="66" spans="1:2" s="3" customFormat="1" ht="19.5" customHeight="1">
      <c r="A66" s="17">
        <v>61</v>
      </c>
      <c r="B66" s="18"/>
    </row>
    <row r="67" spans="1:2" s="3" customFormat="1" ht="19.5" customHeight="1">
      <c r="A67" s="17">
        <v>62</v>
      </c>
      <c r="B67" s="18"/>
    </row>
    <row r="68" spans="1:2" s="3" customFormat="1" ht="19.5" customHeight="1">
      <c r="A68" s="17">
        <v>63</v>
      </c>
      <c r="B68" s="18"/>
    </row>
    <row r="69" spans="1:2" s="3" customFormat="1" ht="19.5" customHeight="1">
      <c r="A69" s="17">
        <v>64</v>
      </c>
      <c r="B69" s="18"/>
    </row>
    <row r="70" spans="1:2" s="3" customFormat="1" ht="19.5" customHeight="1">
      <c r="A70" s="17">
        <v>65</v>
      </c>
      <c r="B70" s="18"/>
    </row>
    <row r="71" spans="1:2" s="3" customFormat="1" ht="19.5" customHeight="1" hidden="1">
      <c r="A71" s="15"/>
      <c r="B71" s="18"/>
    </row>
    <row r="72" spans="1:2" s="3" customFormat="1" ht="19.5" customHeight="1" hidden="1">
      <c r="A72" s="15"/>
      <c r="B72" s="18"/>
    </row>
    <row r="73" spans="1:2" s="3" customFormat="1" ht="19.5" customHeight="1" hidden="1">
      <c r="A73" s="15"/>
      <c r="B73" s="18"/>
    </row>
    <row r="74" spans="1:2" s="3" customFormat="1" ht="19.5" customHeight="1" hidden="1">
      <c r="A74" s="15"/>
      <c r="B74" s="18"/>
    </row>
    <row r="75" spans="1:2" s="3" customFormat="1" ht="19.5" customHeight="1" hidden="1">
      <c r="A75" s="15"/>
      <c r="B75" s="18"/>
    </row>
    <row r="76" spans="1:2" s="3" customFormat="1" ht="19.5" customHeight="1" hidden="1">
      <c r="A76" s="15"/>
      <c r="B76" s="18"/>
    </row>
    <row r="77" spans="1:2" s="3" customFormat="1" ht="19.5" customHeight="1" hidden="1">
      <c r="A77" s="15"/>
      <c r="B77" s="18"/>
    </row>
    <row r="78" spans="1:2" s="3" customFormat="1" ht="19.5" customHeight="1" hidden="1">
      <c r="A78" s="15"/>
      <c r="B78" s="18"/>
    </row>
    <row r="79" spans="1:2" s="3" customFormat="1" ht="19.5" customHeight="1" hidden="1">
      <c r="A79" s="15"/>
      <c r="B79" s="18"/>
    </row>
    <row r="80" spans="1:2" s="3" customFormat="1" ht="19.5" customHeight="1" hidden="1">
      <c r="A80" s="15"/>
      <c r="B80" s="18"/>
    </row>
    <row r="81" spans="1:2" s="3" customFormat="1" ht="19.5" customHeight="1" hidden="1">
      <c r="A81" s="15"/>
      <c r="B81" s="18"/>
    </row>
    <row r="82" spans="1:2" s="3" customFormat="1" ht="19.5" customHeight="1" hidden="1">
      <c r="A82" s="15"/>
      <c r="B82" s="18"/>
    </row>
    <row r="83" spans="1:2" s="3" customFormat="1" ht="19.5" customHeight="1" hidden="1">
      <c r="A83" s="15"/>
      <c r="B83" s="18"/>
    </row>
    <row r="84" spans="1:2" s="3" customFormat="1" ht="19.5" customHeight="1" hidden="1">
      <c r="A84" s="15"/>
      <c r="B84" s="18"/>
    </row>
    <row r="85" spans="1:2" s="3" customFormat="1" ht="19.5" customHeight="1" hidden="1">
      <c r="A85" s="15"/>
      <c r="B85" s="18"/>
    </row>
    <row r="86" spans="1:2" s="3" customFormat="1" ht="19.5" customHeight="1" hidden="1">
      <c r="A86" s="15"/>
      <c r="B86" s="18"/>
    </row>
    <row r="87" spans="1:2" s="3" customFormat="1" ht="19.5" customHeight="1" hidden="1">
      <c r="A87" s="15"/>
      <c r="B87" s="18"/>
    </row>
    <row r="88" spans="1:2" s="3" customFormat="1" ht="19.5" customHeight="1" hidden="1">
      <c r="A88" s="15"/>
      <c r="B88" s="18"/>
    </row>
    <row r="89" spans="1:2" s="3" customFormat="1" ht="19.5" customHeight="1" hidden="1">
      <c r="A89" s="15"/>
      <c r="B89" s="18"/>
    </row>
    <row r="90" spans="1:2" s="3" customFormat="1" ht="19.5" customHeight="1" hidden="1">
      <c r="A90" s="15"/>
      <c r="B90" s="18"/>
    </row>
    <row r="91" spans="1:2" s="3" customFormat="1" ht="19.5" customHeight="1" hidden="1">
      <c r="A91" s="15"/>
      <c r="B91" s="18"/>
    </row>
    <row r="92" spans="1:2" s="3" customFormat="1" ht="19.5" customHeight="1" hidden="1">
      <c r="A92" s="15"/>
      <c r="B92" s="18"/>
    </row>
    <row r="93" spans="1:2" s="3" customFormat="1" ht="19.5" customHeight="1" hidden="1">
      <c r="A93" s="15"/>
      <c r="B93" s="18"/>
    </row>
    <row r="94" spans="1:2" s="3" customFormat="1" ht="19.5" customHeight="1" hidden="1">
      <c r="A94" s="15"/>
      <c r="B94" s="18"/>
    </row>
    <row r="95" spans="1:2" s="3" customFormat="1" ht="19.5" customHeight="1" hidden="1">
      <c r="A95" s="15"/>
      <c r="B95" s="18"/>
    </row>
    <row r="96" spans="1:2" s="3" customFormat="1" ht="19.5" customHeight="1" hidden="1">
      <c r="A96" s="15"/>
      <c r="B96" s="18"/>
    </row>
    <row r="97" spans="1:2" s="3" customFormat="1" ht="19.5" customHeight="1" hidden="1">
      <c r="A97" s="15"/>
      <c r="B97" s="18"/>
    </row>
    <row r="98" spans="1:2" s="3" customFormat="1" ht="19.5" customHeight="1" hidden="1">
      <c r="A98" s="15"/>
      <c r="B98" s="18"/>
    </row>
    <row r="99" spans="1:2" s="3" customFormat="1" ht="19.5" customHeight="1" hidden="1">
      <c r="A99" s="15"/>
      <c r="B99" s="18"/>
    </row>
    <row r="100" spans="1:2" s="3" customFormat="1" ht="19.5" customHeight="1" hidden="1">
      <c r="A100" s="15"/>
      <c r="B100" s="18"/>
    </row>
    <row r="101" spans="1:2" s="3" customFormat="1" ht="19.5" customHeight="1" hidden="1">
      <c r="A101" s="15"/>
      <c r="B101" s="18"/>
    </row>
    <row r="102" spans="1:2" s="3" customFormat="1" ht="19.5" customHeight="1" hidden="1">
      <c r="A102" s="15"/>
      <c r="B102" s="18"/>
    </row>
    <row r="103" spans="1:2" s="3" customFormat="1" ht="19.5" customHeight="1" hidden="1">
      <c r="A103" s="15"/>
      <c r="B103" s="18"/>
    </row>
    <row r="104" spans="1:2" s="3" customFormat="1" ht="19.5" customHeight="1" hidden="1">
      <c r="A104" s="15"/>
      <c r="B104" s="18"/>
    </row>
    <row r="105" spans="1:2" s="3" customFormat="1" ht="19.5" customHeight="1" hidden="1">
      <c r="A105" s="15"/>
      <c r="B105" s="18"/>
    </row>
    <row r="106" spans="1:2" s="3" customFormat="1" ht="19.5" customHeight="1" hidden="1">
      <c r="A106" s="15"/>
      <c r="B106" s="18"/>
    </row>
    <row r="107" spans="1:2" s="3" customFormat="1" ht="19.5" customHeight="1" hidden="1">
      <c r="A107" s="15"/>
      <c r="B107" s="18"/>
    </row>
    <row r="108" spans="1:2" s="3" customFormat="1" ht="19.5" customHeight="1" hidden="1">
      <c r="A108" s="15"/>
      <c r="B108" s="18"/>
    </row>
    <row r="109" spans="1:2" s="2" customFormat="1" ht="19.5" customHeight="1" hidden="1">
      <c r="A109" s="16"/>
      <c r="B109" s="19"/>
    </row>
    <row r="110" spans="1:2" s="2" customFormat="1" ht="19.5" customHeight="1" hidden="1">
      <c r="A110" s="16"/>
      <c r="B110" s="19"/>
    </row>
    <row r="111" spans="1:2" s="2" customFormat="1" ht="19.5" customHeight="1" hidden="1">
      <c r="A111" s="16"/>
      <c r="B111" s="19"/>
    </row>
    <row r="112" spans="1:2" s="2" customFormat="1" ht="19.5" customHeight="1" hidden="1">
      <c r="A112" s="16"/>
      <c r="B112" s="19"/>
    </row>
    <row r="113" spans="1:2" s="2" customFormat="1" ht="19.5" customHeight="1" hidden="1">
      <c r="A113" s="16"/>
      <c r="B113" s="19"/>
    </row>
    <row r="114" spans="1:2" s="2" customFormat="1" ht="19.5" customHeight="1" hidden="1">
      <c r="A114" s="16"/>
      <c r="B114" s="19"/>
    </row>
    <row r="115" spans="1:2" s="2" customFormat="1" ht="19.5" customHeight="1" hidden="1">
      <c r="A115" s="16"/>
      <c r="B115" s="19"/>
    </row>
    <row r="116" spans="1:2" s="2" customFormat="1" ht="19.5" customHeight="1" hidden="1">
      <c r="A116" s="16"/>
      <c r="B116" s="19"/>
    </row>
    <row r="117" spans="1:2" s="2" customFormat="1" ht="19.5" customHeight="1" hidden="1">
      <c r="A117" s="16"/>
      <c r="B117" s="19"/>
    </row>
    <row r="118" spans="1:2" s="2" customFormat="1" ht="19.5" customHeight="1" hidden="1">
      <c r="A118" s="16"/>
      <c r="B118" s="19"/>
    </row>
    <row r="119" spans="1:2" s="2" customFormat="1" ht="19.5" customHeight="1" hidden="1">
      <c r="A119" s="16"/>
      <c r="B119" s="19"/>
    </row>
    <row r="120" spans="1:2" s="2" customFormat="1" ht="19.5" customHeight="1" hidden="1">
      <c r="A120" s="16"/>
      <c r="B120" s="19"/>
    </row>
    <row r="121" spans="1:2" s="2" customFormat="1" ht="19.5" customHeight="1" hidden="1">
      <c r="A121" s="16"/>
      <c r="B121" s="19"/>
    </row>
    <row r="122" spans="1:2" s="2" customFormat="1" ht="19.5" customHeight="1" hidden="1">
      <c r="A122" s="16"/>
      <c r="B122" s="19"/>
    </row>
    <row r="123" spans="1:2" s="2" customFormat="1" ht="19.5" customHeight="1" hidden="1">
      <c r="A123" s="16"/>
      <c r="B123" s="19"/>
    </row>
    <row r="124" spans="1:2" s="2" customFormat="1" ht="19.5" customHeight="1" hidden="1">
      <c r="A124" s="16"/>
      <c r="B124" s="19"/>
    </row>
    <row r="125" spans="1:2" s="2" customFormat="1" ht="19.5" customHeight="1" hidden="1">
      <c r="A125" s="16"/>
      <c r="B125" s="19"/>
    </row>
    <row r="126" spans="1:2" s="2" customFormat="1" ht="19.5" customHeight="1" hidden="1">
      <c r="A126" s="16"/>
      <c r="B126" s="19"/>
    </row>
    <row r="127" spans="1:2" s="2" customFormat="1" ht="19.5" customHeight="1" hidden="1">
      <c r="A127" s="16"/>
      <c r="B127" s="19"/>
    </row>
    <row r="128" spans="1:2" s="2" customFormat="1" ht="19.5" customHeight="1" hidden="1">
      <c r="A128" s="16"/>
      <c r="B128" s="19"/>
    </row>
    <row r="129" spans="1:2" s="2" customFormat="1" ht="19.5" customHeight="1" hidden="1">
      <c r="A129" s="16"/>
      <c r="B129" s="19"/>
    </row>
    <row r="130" spans="1:2" s="2" customFormat="1" ht="19.5" customHeight="1" hidden="1">
      <c r="A130" s="16"/>
      <c r="B130" s="19"/>
    </row>
    <row r="131" spans="1:2" s="2" customFormat="1" ht="19.5" customHeight="1" hidden="1">
      <c r="A131" s="16"/>
      <c r="B131" s="19"/>
    </row>
    <row r="132" spans="1:2" s="2" customFormat="1" ht="19.5" customHeight="1" hidden="1">
      <c r="A132" s="16"/>
      <c r="B132" s="19"/>
    </row>
    <row r="133" spans="1:2" s="2" customFormat="1" ht="19.5" customHeight="1" hidden="1">
      <c r="A133" s="16"/>
      <c r="B133" s="19"/>
    </row>
    <row r="134" spans="1:2" s="2" customFormat="1" ht="19.5" customHeight="1" hidden="1">
      <c r="A134" s="16"/>
      <c r="B134" s="19"/>
    </row>
    <row r="135" spans="1:2" s="2" customFormat="1" ht="19.5" customHeight="1" hidden="1">
      <c r="A135" s="16"/>
      <c r="B135" s="19"/>
    </row>
    <row r="136" spans="1:2" s="2" customFormat="1" ht="19.5" customHeight="1" hidden="1">
      <c r="A136" s="16"/>
      <c r="B136" s="19"/>
    </row>
    <row r="137" spans="1:2" s="2" customFormat="1" ht="19.5" customHeight="1" hidden="1">
      <c r="A137" s="16"/>
      <c r="B137" s="19"/>
    </row>
    <row r="138" spans="1:2" s="2" customFormat="1" ht="19.5" customHeight="1" hidden="1">
      <c r="A138" s="16"/>
      <c r="B138" s="19"/>
    </row>
    <row r="139" spans="1:2" s="2" customFormat="1" ht="19.5" customHeight="1" hidden="1">
      <c r="A139" s="16"/>
      <c r="B139" s="19"/>
    </row>
    <row r="140" spans="1:2" s="2" customFormat="1" ht="19.5" customHeight="1" hidden="1">
      <c r="A140" s="16"/>
      <c r="B140" s="19"/>
    </row>
    <row r="141" spans="1:2" s="2" customFormat="1" ht="19.5" customHeight="1" hidden="1">
      <c r="A141" s="16"/>
      <c r="B141" s="19"/>
    </row>
    <row r="142" spans="1:2" s="2" customFormat="1" ht="19.5" customHeight="1" hidden="1">
      <c r="A142" s="16"/>
      <c r="B142" s="19"/>
    </row>
    <row r="143" spans="1:2" s="2" customFormat="1" ht="19.5" customHeight="1" hidden="1">
      <c r="A143" s="16"/>
      <c r="B143" s="19"/>
    </row>
    <row r="144" spans="1:2" s="2" customFormat="1" ht="19.5" customHeight="1" hidden="1">
      <c r="A144" s="16"/>
      <c r="B144" s="19"/>
    </row>
    <row r="145" spans="1:2" s="2" customFormat="1" ht="19.5" customHeight="1" hidden="1">
      <c r="A145" s="16"/>
      <c r="B145" s="19"/>
    </row>
    <row r="146" spans="1:2" s="2" customFormat="1" ht="19.5" customHeight="1" hidden="1">
      <c r="A146" s="16"/>
      <c r="B146" s="19"/>
    </row>
    <row r="147" spans="1:2" s="2" customFormat="1" ht="19.5" customHeight="1" hidden="1">
      <c r="A147" s="16"/>
      <c r="B147" s="19"/>
    </row>
    <row r="148" spans="1:2" s="2" customFormat="1" ht="19.5" customHeight="1" hidden="1">
      <c r="A148" s="16"/>
      <c r="B148" s="19"/>
    </row>
    <row r="149" spans="1:2" s="2" customFormat="1" ht="19.5" customHeight="1" hidden="1">
      <c r="A149" s="16"/>
      <c r="B149" s="19"/>
    </row>
    <row r="150" spans="1:2" s="2" customFormat="1" ht="19.5" customHeight="1" hidden="1">
      <c r="A150" s="16"/>
      <c r="B150" s="19"/>
    </row>
    <row r="151" spans="1:2" s="2" customFormat="1" ht="19.5" customHeight="1" hidden="1">
      <c r="A151" s="16"/>
      <c r="B151" s="19"/>
    </row>
    <row r="152" spans="1:2" s="2" customFormat="1" ht="19.5" customHeight="1" hidden="1">
      <c r="A152" s="16"/>
      <c r="B152" s="19"/>
    </row>
    <row r="153" spans="1:2" s="2" customFormat="1" ht="19.5" customHeight="1" hidden="1">
      <c r="A153" s="16"/>
      <c r="B153" s="19"/>
    </row>
    <row r="154" spans="1:2" s="2" customFormat="1" ht="19.5" customHeight="1" hidden="1">
      <c r="A154" s="16"/>
      <c r="B154" s="19"/>
    </row>
    <row r="155" spans="1:2" s="2" customFormat="1" ht="19.5" customHeight="1" hidden="1">
      <c r="A155" s="16"/>
      <c r="B155" s="19"/>
    </row>
    <row r="156" spans="1:2" s="2" customFormat="1" ht="19.5" customHeight="1" hidden="1">
      <c r="A156" s="16"/>
      <c r="B156" s="19"/>
    </row>
    <row r="157" spans="1:2" s="2" customFormat="1" ht="19.5" customHeight="1" hidden="1">
      <c r="A157" s="16"/>
      <c r="B157" s="19"/>
    </row>
    <row r="158" spans="1:2" s="2" customFormat="1" ht="19.5" customHeight="1" hidden="1">
      <c r="A158" s="16"/>
      <c r="B158" s="19"/>
    </row>
    <row r="159" spans="1:2" s="2" customFormat="1" ht="19.5" customHeight="1" hidden="1">
      <c r="A159" s="16"/>
      <c r="B159" s="19"/>
    </row>
    <row r="160" spans="1:2" s="2" customFormat="1" ht="19.5" customHeight="1" hidden="1">
      <c r="A160" s="16"/>
      <c r="B160" s="19"/>
    </row>
    <row r="161" spans="1:2" s="2" customFormat="1" ht="19.5" customHeight="1" hidden="1">
      <c r="A161" s="16"/>
      <c r="B161" s="19"/>
    </row>
    <row r="162" spans="1:2" s="2" customFormat="1" ht="19.5" customHeight="1" hidden="1">
      <c r="A162" s="16"/>
      <c r="B162" s="19"/>
    </row>
    <row r="163" spans="1:2" s="2" customFormat="1" ht="19.5" customHeight="1" hidden="1">
      <c r="A163" s="16"/>
      <c r="B163" s="19"/>
    </row>
    <row r="164" spans="1:2" s="2" customFormat="1" ht="19.5" customHeight="1" hidden="1">
      <c r="A164" s="16"/>
      <c r="B164" s="19"/>
    </row>
    <row r="165" spans="1:2" s="2" customFormat="1" ht="19.5" customHeight="1" hidden="1">
      <c r="A165" s="16"/>
      <c r="B165" s="19"/>
    </row>
    <row r="166" spans="1:2" s="2" customFormat="1" ht="19.5" customHeight="1" hidden="1">
      <c r="A166" s="16"/>
      <c r="B166" s="19"/>
    </row>
    <row r="167" spans="1:2" s="2" customFormat="1" ht="19.5" customHeight="1" hidden="1">
      <c r="A167" s="16"/>
      <c r="B167" s="19"/>
    </row>
    <row r="168" spans="1:2" s="2" customFormat="1" ht="19.5" customHeight="1" hidden="1">
      <c r="A168" s="16"/>
      <c r="B168" s="19"/>
    </row>
    <row r="169" spans="1:2" s="2" customFormat="1" ht="19.5" customHeight="1" hidden="1">
      <c r="A169" s="16"/>
      <c r="B169" s="19"/>
    </row>
    <row r="170" spans="1:2" s="2" customFormat="1" ht="19.5" customHeight="1" hidden="1">
      <c r="A170" s="16"/>
      <c r="B170" s="19"/>
    </row>
    <row r="171" spans="1:2" s="2" customFormat="1" ht="19.5" customHeight="1" hidden="1">
      <c r="A171" s="16"/>
      <c r="B171" s="19"/>
    </row>
    <row r="172" spans="1:2" s="2" customFormat="1" ht="19.5" customHeight="1" hidden="1">
      <c r="A172" s="16"/>
      <c r="B172" s="19"/>
    </row>
    <row r="173" spans="1:2" s="2" customFormat="1" ht="19.5" customHeight="1" hidden="1">
      <c r="A173" s="16"/>
      <c r="B173" s="19"/>
    </row>
    <row r="174" spans="1:2" s="2" customFormat="1" ht="19.5" customHeight="1" hidden="1">
      <c r="A174" s="16"/>
      <c r="B174" s="19"/>
    </row>
    <row r="175" spans="1:2" s="2" customFormat="1" ht="19.5" customHeight="1" hidden="1">
      <c r="A175" s="16"/>
      <c r="B175" s="19"/>
    </row>
    <row r="176" spans="1:2" s="2" customFormat="1" ht="19.5" customHeight="1" hidden="1">
      <c r="A176" s="16"/>
      <c r="B176" s="19"/>
    </row>
    <row r="177" spans="1:2" s="2" customFormat="1" ht="19.5" customHeight="1" hidden="1">
      <c r="A177" s="16"/>
      <c r="B177" s="19"/>
    </row>
    <row r="178" spans="1:2" s="2" customFormat="1" ht="19.5" customHeight="1" hidden="1">
      <c r="A178" s="16"/>
      <c r="B178" s="19"/>
    </row>
    <row r="179" spans="1:2" s="2" customFormat="1" ht="19.5" customHeight="1" hidden="1">
      <c r="A179" s="16"/>
      <c r="B179" s="19"/>
    </row>
    <row r="180" spans="1:2" s="2" customFormat="1" ht="19.5" customHeight="1" hidden="1">
      <c r="A180" s="16"/>
      <c r="B180" s="19"/>
    </row>
    <row r="181" spans="1:2" s="2" customFormat="1" ht="19.5" customHeight="1" hidden="1">
      <c r="A181" s="16"/>
      <c r="B181" s="19"/>
    </row>
    <row r="182" spans="1:2" s="2" customFormat="1" ht="19.5" customHeight="1" hidden="1">
      <c r="A182" s="16"/>
      <c r="B182" s="19"/>
    </row>
    <row r="183" spans="1:2" s="2" customFormat="1" ht="19.5" customHeight="1" hidden="1">
      <c r="A183" s="16"/>
      <c r="B183" s="19"/>
    </row>
    <row r="184" spans="1:2" s="2" customFormat="1" ht="19.5" customHeight="1" hidden="1">
      <c r="A184" s="16"/>
      <c r="B184" s="19"/>
    </row>
    <row r="185" spans="1:2" s="2" customFormat="1" ht="19.5" customHeight="1" hidden="1">
      <c r="A185" s="16"/>
      <c r="B185" s="19"/>
    </row>
    <row r="186" spans="1:2" s="2" customFormat="1" ht="19.5" customHeight="1" hidden="1">
      <c r="A186" s="16"/>
      <c r="B186" s="19"/>
    </row>
    <row r="187" spans="1:2" s="2" customFormat="1" ht="19.5" customHeight="1" hidden="1">
      <c r="A187" s="16"/>
      <c r="B187" s="19"/>
    </row>
    <row r="188" spans="1:2" s="2" customFormat="1" ht="19.5" customHeight="1" hidden="1">
      <c r="A188" s="16"/>
      <c r="B188" s="19"/>
    </row>
    <row r="189" spans="1:2" s="2" customFormat="1" ht="19.5" customHeight="1" hidden="1">
      <c r="A189" s="16"/>
      <c r="B189" s="19"/>
    </row>
    <row r="190" spans="1:2" s="2" customFormat="1" ht="19.5" customHeight="1" hidden="1">
      <c r="A190" s="16"/>
      <c r="B190" s="19"/>
    </row>
    <row r="191" spans="1:2" s="2" customFormat="1" ht="19.5" customHeight="1" hidden="1">
      <c r="A191" s="16"/>
      <c r="B191" s="19"/>
    </row>
    <row r="192" spans="1:2" s="2" customFormat="1" ht="19.5" customHeight="1" hidden="1">
      <c r="A192" s="16"/>
      <c r="B192" s="19"/>
    </row>
    <row r="193" spans="1:2" s="2" customFormat="1" ht="19.5" customHeight="1" hidden="1">
      <c r="A193" s="16"/>
      <c r="B193" s="19"/>
    </row>
    <row r="194" spans="1:2" s="2" customFormat="1" ht="19.5" customHeight="1" hidden="1">
      <c r="A194" s="16"/>
      <c r="B194" s="19"/>
    </row>
    <row r="195" spans="1:2" s="2" customFormat="1" ht="19.5" customHeight="1" hidden="1">
      <c r="A195" s="16"/>
      <c r="B195" s="19"/>
    </row>
    <row r="196" spans="1:2" s="2" customFormat="1" ht="19.5" customHeight="1" hidden="1">
      <c r="A196" s="16"/>
      <c r="B196" s="19"/>
    </row>
    <row r="197" spans="1:2" s="2" customFormat="1" ht="19.5" customHeight="1" hidden="1">
      <c r="A197" s="16"/>
      <c r="B197" s="19"/>
    </row>
    <row r="198" spans="1:2" s="2" customFormat="1" ht="19.5" customHeight="1" hidden="1">
      <c r="A198" s="16"/>
      <c r="B198" s="19"/>
    </row>
    <row r="199" spans="1:2" s="2" customFormat="1" ht="19.5" customHeight="1" hidden="1">
      <c r="A199" s="16"/>
      <c r="B199" s="19"/>
    </row>
    <row r="200" spans="1:2" s="2" customFormat="1" ht="19.5" customHeight="1" hidden="1">
      <c r="A200" s="16"/>
      <c r="B200" s="19"/>
    </row>
    <row r="201" spans="1:2" s="2" customFormat="1" ht="19.5" customHeight="1" hidden="1">
      <c r="A201" s="16"/>
      <c r="B201" s="19"/>
    </row>
    <row r="202" spans="1:2" s="2" customFormat="1" ht="19.5" customHeight="1" hidden="1">
      <c r="A202" s="16"/>
      <c r="B202" s="19"/>
    </row>
    <row r="203" spans="1:2" s="2" customFormat="1" ht="19.5" customHeight="1" hidden="1">
      <c r="A203" s="16"/>
      <c r="B203" s="19"/>
    </row>
    <row r="204" spans="1:2" s="2" customFormat="1" ht="19.5" customHeight="1" hidden="1">
      <c r="A204" s="16"/>
      <c r="B204" s="19"/>
    </row>
    <row r="205" spans="1:2" s="2" customFormat="1" ht="19.5" customHeight="1" hidden="1">
      <c r="A205" s="16"/>
      <c r="B205" s="19"/>
    </row>
    <row r="206" spans="1:2" s="2" customFormat="1" ht="19.5" customHeight="1" hidden="1">
      <c r="A206" s="16"/>
      <c r="B206" s="19"/>
    </row>
    <row r="207" spans="1:2" s="2" customFormat="1" ht="19.5" customHeight="1" hidden="1">
      <c r="A207" s="16"/>
      <c r="B207" s="19"/>
    </row>
    <row r="208" spans="1:2" s="2" customFormat="1" ht="19.5" customHeight="1" hidden="1">
      <c r="A208" s="16"/>
      <c r="B208" s="19"/>
    </row>
    <row r="209" spans="1:2" s="2" customFormat="1" ht="19.5" customHeight="1" hidden="1">
      <c r="A209" s="16"/>
      <c r="B209" s="19"/>
    </row>
    <row r="210" spans="1:2" s="2" customFormat="1" ht="19.5" customHeight="1" hidden="1">
      <c r="A210" s="16"/>
      <c r="B210" s="19"/>
    </row>
    <row r="211" spans="1:2" s="2" customFormat="1" ht="19.5" customHeight="1" hidden="1">
      <c r="A211" s="16"/>
      <c r="B211" s="19"/>
    </row>
    <row r="212" spans="1:2" s="2" customFormat="1" ht="19.5" customHeight="1" hidden="1">
      <c r="A212" s="16"/>
      <c r="B212" s="19"/>
    </row>
    <row r="213" spans="1:2" s="2" customFormat="1" ht="19.5" customHeight="1" hidden="1">
      <c r="A213" s="16"/>
      <c r="B213" s="19"/>
    </row>
    <row r="214" spans="1:2" s="2" customFormat="1" ht="19.5" customHeight="1" hidden="1">
      <c r="A214" s="16"/>
      <c r="B214" s="19"/>
    </row>
    <row r="215" spans="1:2" s="2" customFormat="1" ht="19.5" customHeight="1" hidden="1">
      <c r="A215" s="16"/>
      <c r="B215" s="19"/>
    </row>
    <row r="216" spans="1:2" s="2" customFormat="1" ht="19.5" customHeight="1" hidden="1">
      <c r="A216" s="16"/>
      <c r="B216" s="19"/>
    </row>
    <row r="217" spans="1:2" s="2" customFormat="1" ht="19.5" customHeight="1" hidden="1">
      <c r="A217" s="16"/>
      <c r="B217" s="19"/>
    </row>
    <row r="218" spans="1:2" s="2" customFormat="1" ht="19.5" customHeight="1" hidden="1">
      <c r="A218" s="16"/>
      <c r="B218" s="19"/>
    </row>
    <row r="219" spans="1:2" s="2" customFormat="1" ht="19.5" customHeight="1" hidden="1">
      <c r="A219" s="16"/>
      <c r="B219" s="19"/>
    </row>
    <row r="220" spans="1:2" s="2" customFormat="1" ht="19.5" customHeight="1" hidden="1">
      <c r="A220" s="16"/>
      <c r="B220" s="19"/>
    </row>
    <row r="221" spans="1:2" s="2" customFormat="1" ht="19.5" customHeight="1" hidden="1">
      <c r="A221" s="16"/>
      <c r="B221" s="19"/>
    </row>
    <row r="222" spans="1:2" s="2" customFormat="1" ht="19.5" customHeight="1" hidden="1">
      <c r="A222" s="16"/>
      <c r="B222" s="19"/>
    </row>
    <row r="223" spans="1:2" s="2" customFormat="1" ht="19.5" customHeight="1" hidden="1">
      <c r="A223" s="16"/>
      <c r="B223" s="19"/>
    </row>
    <row r="224" spans="1:2" s="2" customFormat="1" ht="19.5" customHeight="1" hidden="1">
      <c r="A224" s="16"/>
      <c r="B224" s="19"/>
    </row>
    <row r="225" spans="1:2" s="2" customFormat="1" ht="19.5" customHeight="1" hidden="1">
      <c r="A225" s="16"/>
      <c r="B225" s="19"/>
    </row>
    <row r="226" spans="1:2" s="2" customFormat="1" ht="19.5" customHeight="1" hidden="1">
      <c r="A226" s="16"/>
      <c r="B226" s="19"/>
    </row>
    <row r="227" spans="1:2" s="2" customFormat="1" ht="19.5" customHeight="1" hidden="1">
      <c r="A227" s="16"/>
      <c r="B227" s="19"/>
    </row>
    <row r="228" spans="1:2" s="2" customFormat="1" ht="19.5" customHeight="1" hidden="1">
      <c r="A228" s="16"/>
      <c r="B228" s="19"/>
    </row>
    <row r="229" spans="1:2" s="2" customFormat="1" ht="19.5" customHeight="1" hidden="1">
      <c r="A229" s="16"/>
      <c r="B229" s="19"/>
    </row>
    <row r="230" spans="1:2" s="2" customFormat="1" ht="19.5" customHeight="1" hidden="1">
      <c r="A230" s="16"/>
      <c r="B230" s="19"/>
    </row>
    <row r="231" spans="1:2" s="2" customFormat="1" ht="19.5" customHeight="1" hidden="1">
      <c r="A231" s="16"/>
      <c r="B231" s="19"/>
    </row>
    <row r="232" spans="1:2" s="2" customFormat="1" ht="19.5" customHeight="1" hidden="1">
      <c r="A232" s="16"/>
      <c r="B232" s="19"/>
    </row>
    <row r="233" spans="1:2" s="2" customFormat="1" ht="19.5" customHeight="1" hidden="1">
      <c r="A233" s="16"/>
      <c r="B233" s="19"/>
    </row>
    <row r="234" spans="1:2" s="2" customFormat="1" ht="19.5" customHeight="1" hidden="1">
      <c r="A234" s="16"/>
      <c r="B234" s="19"/>
    </row>
    <row r="235" spans="1:2" s="2" customFormat="1" ht="19.5" customHeight="1" hidden="1">
      <c r="A235" s="16"/>
      <c r="B235" s="19"/>
    </row>
    <row r="236" spans="1:2" s="2" customFormat="1" ht="19.5" customHeight="1" hidden="1">
      <c r="A236" s="16"/>
      <c r="B236" s="19"/>
    </row>
    <row r="237" spans="1:2" s="2" customFormat="1" ht="19.5" customHeight="1" hidden="1">
      <c r="A237" s="16"/>
      <c r="B237" s="19"/>
    </row>
    <row r="238" spans="1:2" s="2" customFormat="1" ht="19.5" customHeight="1" hidden="1">
      <c r="A238" s="16"/>
      <c r="B238" s="19"/>
    </row>
    <row r="239" spans="1:2" s="2" customFormat="1" ht="19.5" customHeight="1" hidden="1">
      <c r="A239" s="16"/>
      <c r="B239" s="19"/>
    </row>
    <row r="240" spans="1:2" s="2" customFormat="1" ht="19.5" customHeight="1" hidden="1">
      <c r="A240" s="16"/>
      <c r="B240" s="19"/>
    </row>
    <row r="241" spans="1:2" s="2" customFormat="1" ht="19.5" customHeight="1" hidden="1">
      <c r="A241" s="16"/>
      <c r="B241" s="19"/>
    </row>
    <row r="242" spans="1:2" s="2" customFormat="1" ht="19.5" customHeight="1" hidden="1">
      <c r="A242" s="16"/>
      <c r="B242" s="19"/>
    </row>
    <row r="243" spans="1:2" s="2" customFormat="1" ht="19.5" customHeight="1" hidden="1">
      <c r="A243" s="16"/>
      <c r="B243" s="19"/>
    </row>
    <row r="244" spans="1:2" s="2" customFormat="1" ht="19.5" customHeight="1" hidden="1">
      <c r="A244" s="16"/>
      <c r="B244" s="19"/>
    </row>
    <row r="245" spans="1:2" s="2" customFormat="1" ht="19.5" customHeight="1" hidden="1">
      <c r="A245" s="16"/>
      <c r="B245" s="19"/>
    </row>
    <row r="246" spans="1:2" s="2" customFormat="1" ht="19.5" customHeight="1" hidden="1">
      <c r="A246" s="16"/>
      <c r="B246" s="19"/>
    </row>
    <row r="247" spans="1:2" s="2" customFormat="1" ht="19.5" customHeight="1" hidden="1">
      <c r="A247" s="16"/>
      <c r="B247" s="19"/>
    </row>
    <row r="248" spans="1:2" s="2" customFormat="1" ht="19.5" customHeight="1" hidden="1">
      <c r="A248" s="16"/>
      <c r="B248" s="19"/>
    </row>
    <row r="249" spans="1:2" s="2" customFormat="1" ht="19.5" customHeight="1" hidden="1">
      <c r="A249" s="16"/>
      <c r="B249" s="19"/>
    </row>
    <row r="250" spans="1:2" s="2" customFormat="1" ht="19.5" customHeight="1" hidden="1">
      <c r="A250" s="16"/>
      <c r="B250" s="19"/>
    </row>
    <row r="251" spans="1:2" s="2" customFormat="1" ht="19.5" customHeight="1" hidden="1">
      <c r="A251" s="16"/>
      <c r="B251" s="19"/>
    </row>
    <row r="252" spans="1:2" s="2" customFormat="1" ht="19.5" customHeight="1" hidden="1">
      <c r="A252" s="16"/>
      <c r="B252" s="19"/>
    </row>
    <row r="253" spans="1:2" s="2" customFormat="1" ht="19.5" customHeight="1" hidden="1">
      <c r="A253" s="16"/>
      <c r="B253" s="19"/>
    </row>
    <row r="254" spans="1:2" s="2" customFormat="1" ht="19.5" customHeight="1" hidden="1">
      <c r="A254" s="16"/>
      <c r="B254" s="19"/>
    </row>
    <row r="255" spans="1:2" s="2" customFormat="1" ht="19.5" customHeight="1" hidden="1">
      <c r="A255" s="16"/>
      <c r="B255" s="19"/>
    </row>
    <row r="256" spans="1:2" s="2" customFormat="1" ht="19.5" customHeight="1" hidden="1">
      <c r="A256" s="16"/>
      <c r="B256" s="19"/>
    </row>
    <row r="257" spans="1:2" s="2" customFormat="1" ht="19.5" customHeight="1" hidden="1">
      <c r="A257" s="16"/>
      <c r="B257" s="19"/>
    </row>
    <row r="258" spans="1:2" s="2" customFormat="1" ht="19.5" customHeight="1" hidden="1">
      <c r="A258" s="16"/>
      <c r="B258" s="19"/>
    </row>
    <row r="259" spans="1:2" s="2" customFormat="1" ht="19.5" customHeight="1" hidden="1">
      <c r="A259" s="16"/>
      <c r="B259" s="19"/>
    </row>
    <row r="260" spans="1:2" s="2" customFormat="1" ht="19.5" customHeight="1" hidden="1">
      <c r="A260" s="16"/>
      <c r="B260" s="19"/>
    </row>
    <row r="261" spans="1:2" s="2" customFormat="1" ht="19.5" customHeight="1" hidden="1">
      <c r="A261" s="16"/>
      <c r="B261" s="19"/>
    </row>
    <row r="262" spans="1:2" s="2" customFormat="1" ht="19.5" customHeight="1" hidden="1">
      <c r="A262" s="16"/>
      <c r="B262" s="19"/>
    </row>
    <row r="263" spans="1:2" s="2" customFormat="1" ht="19.5" customHeight="1" hidden="1">
      <c r="A263" s="16"/>
      <c r="B263" s="19"/>
    </row>
    <row r="264" spans="1:2" s="2" customFormat="1" ht="19.5" customHeight="1" hidden="1">
      <c r="A264" s="16"/>
      <c r="B264" s="19"/>
    </row>
    <row r="265" spans="1:2" s="2" customFormat="1" ht="19.5" customHeight="1" hidden="1">
      <c r="A265" s="16"/>
      <c r="B265" s="19"/>
    </row>
    <row r="266" spans="1:2" s="2" customFormat="1" ht="19.5" customHeight="1" hidden="1">
      <c r="A266" s="16"/>
      <c r="B266" s="19"/>
    </row>
    <row r="267" spans="1:2" s="2" customFormat="1" ht="19.5" customHeight="1" hidden="1">
      <c r="A267" s="16"/>
      <c r="B267" s="19"/>
    </row>
    <row r="268" spans="1:2" s="2" customFormat="1" ht="19.5" customHeight="1" hidden="1">
      <c r="A268" s="16"/>
      <c r="B268" s="19"/>
    </row>
    <row r="269" spans="1:2" s="2" customFormat="1" ht="19.5" customHeight="1" hidden="1">
      <c r="A269" s="16"/>
      <c r="B269" s="19"/>
    </row>
    <row r="270" spans="1:2" s="2" customFormat="1" ht="19.5" customHeight="1" hidden="1">
      <c r="A270" s="16"/>
      <c r="B270" s="19"/>
    </row>
    <row r="271" spans="1:2" s="2" customFormat="1" ht="19.5" customHeight="1" hidden="1">
      <c r="A271" s="16"/>
      <c r="B271" s="19"/>
    </row>
    <row r="272" spans="1:2" s="2" customFormat="1" ht="19.5" customHeight="1" hidden="1">
      <c r="A272" s="16"/>
      <c r="B272" s="19"/>
    </row>
    <row r="273" spans="1:2" s="2" customFormat="1" ht="19.5" customHeight="1" hidden="1">
      <c r="A273" s="16"/>
      <c r="B273" s="19"/>
    </row>
    <row r="274" spans="1:2" s="2" customFormat="1" ht="19.5" customHeight="1" hidden="1">
      <c r="A274" s="16"/>
      <c r="B274" s="19"/>
    </row>
    <row r="275" spans="1:2" s="2" customFormat="1" ht="19.5" customHeight="1" hidden="1">
      <c r="A275" s="16"/>
      <c r="B275" s="19"/>
    </row>
    <row r="276" spans="1:2" s="2" customFormat="1" ht="19.5" customHeight="1" hidden="1">
      <c r="A276" s="16"/>
      <c r="B276" s="19"/>
    </row>
    <row r="277" spans="1:2" s="2" customFormat="1" ht="19.5" customHeight="1" hidden="1">
      <c r="A277" s="16"/>
      <c r="B277" s="19"/>
    </row>
    <row r="278" spans="1:2" s="2" customFormat="1" ht="19.5" customHeight="1" hidden="1">
      <c r="A278" s="16"/>
      <c r="B278" s="19"/>
    </row>
    <row r="279" spans="1:2" s="2" customFormat="1" ht="19.5" customHeight="1" hidden="1">
      <c r="A279" s="16"/>
      <c r="B279" s="19"/>
    </row>
    <row r="280" spans="1:2" s="2" customFormat="1" ht="19.5" customHeight="1" hidden="1">
      <c r="A280" s="16"/>
      <c r="B280" s="19"/>
    </row>
    <row r="281" spans="1:2" s="2" customFormat="1" ht="19.5" customHeight="1" hidden="1">
      <c r="A281" s="16"/>
      <c r="B281" s="19"/>
    </row>
    <row r="282" spans="1:2" s="2" customFormat="1" ht="19.5" customHeight="1" hidden="1">
      <c r="A282" s="16"/>
      <c r="B282" s="19"/>
    </row>
    <row r="283" spans="1:2" s="2" customFormat="1" ht="19.5" customHeight="1" hidden="1">
      <c r="A283" s="16"/>
      <c r="B283" s="19"/>
    </row>
    <row r="284" spans="1:2" s="2" customFormat="1" ht="19.5" customHeight="1" hidden="1">
      <c r="A284" s="16"/>
      <c r="B284" s="19"/>
    </row>
    <row r="285" spans="1:2" s="2" customFormat="1" ht="19.5" customHeight="1" hidden="1">
      <c r="A285" s="16"/>
      <c r="B285" s="19"/>
    </row>
    <row r="286" spans="1:2" s="2" customFormat="1" ht="19.5" customHeight="1" hidden="1">
      <c r="A286" s="16"/>
      <c r="B286" s="19"/>
    </row>
    <row r="287" spans="1:2" s="2" customFormat="1" ht="19.5" customHeight="1" hidden="1">
      <c r="A287" s="16"/>
      <c r="B287" s="19"/>
    </row>
    <row r="288" spans="1:2" s="2" customFormat="1" ht="19.5" customHeight="1" hidden="1">
      <c r="A288" s="16"/>
      <c r="B288" s="19"/>
    </row>
    <row r="289" spans="1:2" s="2" customFormat="1" ht="19.5" customHeight="1" hidden="1">
      <c r="A289" s="16"/>
      <c r="B289" s="19"/>
    </row>
    <row r="290" spans="1:2" s="2" customFormat="1" ht="19.5" customHeight="1" hidden="1">
      <c r="A290" s="16"/>
      <c r="B290" s="19"/>
    </row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</sheetData>
  <sheetProtection password="C78E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43"/>
  </sheetPr>
  <dimension ref="A1:H54"/>
  <sheetViews>
    <sheetView showGridLines="0" workbookViewId="0" topLeftCell="A1">
      <selection activeCell="J18" sqref="J18"/>
    </sheetView>
  </sheetViews>
  <sheetFormatPr defaultColWidth="9.140625" defaultRowHeight="12.75"/>
  <cols>
    <col min="1" max="1" width="4.00390625" style="0" customWidth="1"/>
    <col min="2" max="2" width="9.421875" style="23" customWidth="1"/>
    <col min="3" max="5" width="10.57421875" style="1" customWidth="1"/>
    <col min="6" max="7" width="10.57421875" style="0" customWidth="1"/>
    <col min="8" max="8" width="11.00390625" style="0" customWidth="1"/>
  </cols>
  <sheetData>
    <row r="1" spans="1:8" ht="24" customHeight="1">
      <c r="A1" s="37"/>
      <c r="B1" s="38" t="s">
        <v>220</v>
      </c>
      <c r="C1" s="39"/>
      <c r="D1" s="40"/>
      <c r="F1" s="1"/>
      <c r="G1" s="1"/>
      <c r="H1" s="1"/>
    </row>
    <row r="2" spans="1:8" ht="36" customHeight="1">
      <c r="A2" s="208" t="s">
        <v>227</v>
      </c>
      <c r="B2" s="137"/>
      <c r="C2" s="137"/>
      <c r="D2" s="137"/>
      <c r="E2" s="137"/>
      <c r="F2" s="137"/>
      <c r="G2" s="137"/>
      <c r="H2" s="137"/>
    </row>
    <row r="3" spans="2:8" ht="23.25" customHeight="1" thickBot="1">
      <c r="B3" s="36"/>
      <c r="C3" s="215" t="s">
        <v>221</v>
      </c>
      <c r="D3" s="216"/>
      <c r="E3" s="216"/>
      <c r="F3" s="216"/>
      <c r="G3" s="216"/>
      <c r="H3" s="217"/>
    </row>
    <row r="4" spans="1:8" ht="12.75">
      <c r="A4" s="212"/>
      <c r="B4" s="209" t="s">
        <v>751</v>
      </c>
      <c r="C4" s="222" t="s">
        <v>748</v>
      </c>
      <c r="D4" s="223"/>
      <c r="E4" s="224" t="s">
        <v>749</v>
      </c>
      <c r="F4" s="225"/>
      <c r="G4" s="226" t="s">
        <v>750</v>
      </c>
      <c r="H4" s="227"/>
    </row>
    <row r="5" spans="1:8" ht="12.75">
      <c r="A5" s="213"/>
      <c r="B5" s="210"/>
      <c r="C5" s="218" t="s">
        <v>222</v>
      </c>
      <c r="D5" s="219"/>
      <c r="E5" s="220" t="s">
        <v>223</v>
      </c>
      <c r="F5" s="219"/>
      <c r="G5" s="221" t="s">
        <v>224</v>
      </c>
      <c r="H5" s="219"/>
    </row>
    <row r="6" spans="1:8" ht="12.75">
      <c r="A6" s="214"/>
      <c r="B6" s="211"/>
      <c r="C6" s="30" t="s">
        <v>890</v>
      </c>
      <c r="D6" s="31" t="s">
        <v>891</v>
      </c>
      <c r="E6" s="30" t="s">
        <v>890</v>
      </c>
      <c r="F6" s="31" t="s">
        <v>891</v>
      </c>
      <c r="G6" s="30" t="s">
        <v>890</v>
      </c>
      <c r="H6" s="31" t="s">
        <v>891</v>
      </c>
    </row>
    <row r="7" spans="1:8" ht="12.75">
      <c r="A7" s="32" t="s">
        <v>820</v>
      </c>
      <c r="B7" s="28" t="s">
        <v>887</v>
      </c>
      <c r="C7" s="26">
        <v>70</v>
      </c>
      <c r="D7" s="24">
        <v>200</v>
      </c>
      <c r="E7" s="26">
        <v>85</v>
      </c>
      <c r="F7" s="24">
        <v>250</v>
      </c>
      <c r="G7" s="26">
        <v>100</v>
      </c>
      <c r="H7" s="24">
        <v>300</v>
      </c>
    </row>
    <row r="8" spans="1:8" ht="12.75">
      <c r="A8" s="32" t="s">
        <v>821</v>
      </c>
      <c r="B8" s="28" t="s">
        <v>801</v>
      </c>
      <c r="C8" s="26">
        <v>70</v>
      </c>
      <c r="D8" s="24">
        <v>200</v>
      </c>
      <c r="E8" s="26">
        <v>85</v>
      </c>
      <c r="F8" s="24">
        <v>250</v>
      </c>
      <c r="G8" s="26">
        <v>100</v>
      </c>
      <c r="H8" s="24">
        <v>300</v>
      </c>
    </row>
    <row r="9" spans="1:8" ht="12.75">
      <c r="A9" s="32" t="s">
        <v>822</v>
      </c>
      <c r="B9" s="28" t="s">
        <v>802</v>
      </c>
      <c r="C9" s="26">
        <v>70</v>
      </c>
      <c r="D9" s="24">
        <v>200</v>
      </c>
      <c r="E9" s="26">
        <v>85</v>
      </c>
      <c r="F9" s="24">
        <v>250</v>
      </c>
      <c r="G9" s="26">
        <v>100</v>
      </c>
      <c r="H9" s="24">
        <v>300</v>
      </c>
    </row>
    <row r="10" spans="1:8" ht="12.75">
      <c r="A10" s="32" t="s">
        <v>823</v>
      </c>
      <c r="B10" s="28" t="s">
        <v>803</v>
      </c>
      <c r="C10" s="26">
        <v>70</v>
      </c>
      <c r="D10" s="24">
        <v>200</v>
      </c>
      <c r="E10" s="26">
        <v>85</v>
      </c>
      <c r="F10" s="24">
        <v>250</v>
      </c>
      <c r="G10" s="26">
        <v>100</v>
      </c>
      <c r="H10" s="24">
        <v>300</v>
      </c>
    </row>
    <row r="11" spans="1:8" ht="12.75">
      <c r="A11" s="32" t="s">
        <v>824</v>
      </c>
      <c r="B11" s="28" t="s">
        <v>804</v>
      </c>
      <c r="C11" s="26">
        <v>70</v>
      </c>
      <c r="D11" s="24">
        <v>200</v>
      </c>
      <c r="E11" s="26">
        <v>85</v>
      </c>
      <c r="F11" s="24">
        <v>250</v>
      </c>
      <c r="G11" s="26">
        <v>100</v>
      </c>
      <c r="H11" s="24">
        <v>300</v>
      </c>
    </row>
    <row r="12" spans="1:8" ht="12.75">
      <c r="A12" s="32" t="s">
        <v>825</v>
      </c>
      <c r="B12" s="28" t="s">
        <v>794</v>
      </c>
      <c r="C12" s="26">
        <v>100</v>
      </c>
      <c r="D12" s="24">
        <v>300</v>
      </c>
      <c r="E12" s="26">
        <v>140</v>
      </c>
      <c r="F12" s="24">
        <v>400</v>
      </c>
      <c r="G12" s="26">
        <v>170</v>
      </c>
      <c r="H12" s="24">
        <v>500</v>
      </c>
    </row>
    <row r="13" spans="1:8" ht="12.75">
      <c r="A13" s="32" t="s">
        <v>826</v>
      </c>
      <c r="B13" s="28" t="s">
        <v>795</v>
      </c>
      <c r="C13" s="26">
        <v>100</v>
      </c>
      <c r="D13" s="24">
        <v>300</v>
      </c>
      <c r="E13" s="26">
        <v>140</v>
      </c>
      <c r="F13" s="24">
        <v>400</v>
      </c>
      <c r="G13" s="26">
        <v>170</v>
      </c>
      <c r="H13" s="24">
        <v>500</v>
      </c>
    </row>
    <row r="14" spans="1:8" ht="12.75">
      <c r="A14" s="32" t="s">
        <v>827</v>
      </c>
      <c r="B14" s="28" t="s">
        <v>805</v>
      </c>
      <c r="C14" s="26">
        <v>100</v>
      </c>
      <c r="D14" s="24">
        <v>300</v>
      </c>
      <c r="E14" s="26">
        <v>140</v>
      </c>
      <c r="F14" s="24">
        <v>400</v>
      </c>
      <c r="G14" s="26">
        <v>170</v>
      </c>
      <c r="H14" s="24">
        <v>500</v>
      </c>
    </row>
    <row r="15" spans="1:8" ht="12.75">
      <c r="A15" s="32" t="s">
        <v>828</v>
      </c>
      <c r="B15" s="28" t="s">
        <v>806</v>
      </c>
      <c r="C15" s="26">
        <v>100</v>
      </c>
      <c r="D15" s="24">
        <v>300</v>
      </c>
      <c r="E15" s="26">
        <v>140</v>
      </c>
      <c r="F15" s="24">
        <v>400</v>
      </c>
      <c r="G15" s="26">
        <v>170</v>
      </c>
      <c r="H15" s="24">
        <v>500</v>
      </c>
    </row>
    <row r="16" spans="1:8" ht="12.75">
      <c r="A16" s="32" t="s">
        <v>829</v>
      </c>
      <c r="B16" s="28" t="s">
        <v>807</v>
      </c>
      <c r="C16" s="26">
        <v>100</v>
      </c>
      <c r="D16" s="24">
        <v>300</v>
      </c>
      <c r="E16" s="26">
        <v>140</v>
      </c>
      <c r="F16" s="24">
        <v>400</v>
      </c>
      <c r="G16" s="26">
        <v>170</v>
      </c>
      <c r="H16" s="24">
        <v>500</v>
      </c>
    </row>
    <row r="17" spans="1:8" ht="12.75">
      <c r="A17" s="32" t="s">
        <v>830</v>
      </c>
      <c r="B17" s="28" t="s">
        <v>808</v>
      </c>
      <c r="C17" s="26">
        <v>100</v>
      </c>
      <c r="D17" s="24">
        <v>300</v>
      </c>
      <c r="E17" s="26">
        <v>140</v>
      </c>
      <c r="F17" s="24">
        <v>400</v>
      </c>
      <c r="G17" s="26">
        <v>170</v>
      </c>
      <c r="H17" s="24">
        <v>500</v>
      </c>
    </row>
    <row r="18" spans="1:8" ht="12.75">
      <c r="A18" s="32" t="s">
        <v>831</v>
      </c>
      <c r="B18" s="28" t="s">
        <v>809</v>
      </c>
      <c r="C18" s="26">
        <v>100</v>
      </c>
      <c r="D18" s="24">
        <v>300</v>
      </c>
      <c r="E18" s="26">
        <v>140</v>
      </c>
      <c r="F18" s="24">
        <v>400</v>
      </c>
      <c r="G18" s="26">
        <v>170</v>
      </c>
      <c r="H18" s="24">
        <v>500</v>
      </c>
    </row>
    <row r="19" spans="1:8" ht="12.75">
      <c r="A19" s="32" t="s">
        <v>832</v>
      </c>
      <c r="B19" s="28" t="s">
        <v>810</v>
      </c>
      <c r="C19" s="26">
        <v>100</v>
      </c>
      <c r="D19" s="24">
        <v>300</v>
      </c>
      <c r="E19" s="26">
        <v>140</v>
      </c>
      <c r="F19" s="24">
        <v>400</v>
      </c>
      <c r="G19" s="26">
        <v>170</v>
      </c>
      <c r="H19" s="24">
        <v>500</v>
      </c>
    </row>
    <row r="20" spans="1:8" ht="12.75">
      <c r="A20" s="32" t="s">
        <v>833</v>
      </c>
      <c r="B20" s="28" t="s">
        <v>811</v>
      </c>
      <c r="C20" s="26">
        <v>100</v>
      </c>
      <c r="D20" s="24">
        <v>300</v>
      </c>
      <c r="E20" s="26">
        <v>140</v>
      </c>
      <c r="F20" s="24">
        <v>400</v>
      </c>
      <c r="G20" s="26">
        <v>170</v>
      </c>
      <c r="H20" s="24">
        <v>500</v>
      </c>
    </row>
    <row r="21" spans="1:8" ht="12.75">
      <c r="A21" s="32" t="s">
        <v>834</v>
      </c>
      <c r="B21" s="28" t="s">
        <v>812</v>
      </c>
      <c r="C21" s="26">
        <v>100</v>
      </c>
      <c r="D21" s="24">
        <v>300</v>
      </c>
      <c r="E21" s="26">
        <v>140</v>
      </c>
      <c r="F21" s="24">
        <v>400</v>
      </c>
      <c r="G21" s="26">
        <v>170</v>
      </c>
      <c r="H21" s="24">
        <v>500</v>
      </c>
    </row>
    <row r="22" spans="1:8" ht="12.75">
      <c r="A22" s="32" t="s">
        <v>835</v>
      </c>
      <c r="B22" s="28" t="s">
        <v>813</v>
      </c>
      <c r="C22" s="26">
        <v>100</v>
      </c>
      <c r="D22" s="24">
        <v>300</v>
      </c>
      <c r="E22" s="26">
        <v>140</v>
      </c>
      <c r="F22" s="24">
        <v>400</v>
      </c>
      <c r="G22" s="26">
        <v>170</v>
      </c>
      <c r="H22" s="24">
        <v>500</v>
      </c>
    </row>
    <row r="23" spans="1:8" ht="12.75">
      <c r="A23" s="32" t="s">
        <v>836</v>
      </c>
      <c r="B23" s="28" t="s">
        <v>814</v>
      </c>
      <c r="C23" s="26">
        <v>100</v>
      </c>
      <c r="D23" s="24">
        <v>300</v>
      </c>
      <c r="E23" s="26">
        <v>140</v>
      </c>
      <c r="F23" s="24">
        <v>400</v>
      </c>
      <c r="G23" s="26">
        <v>170</v>
      </c>
      <c r="H23" s="24">
        <v>500</v>
      </c>
    </row>
    <row r="24" spans="1:8" ht="12.75">
      <c r="A24" s="32" t="s">
        <v>837</v>
      </c>
      <c r="B24" s="28" t="s">
        <v>815</v>
      </c>
      <c r="C24" s="26">
        <v>100</v>
      </c>
      <c r="D24" s="24">
        <v>300</v>
      </c>
      <c r="E24" s="26">
        <v>140</v>
      </c>
      <c r="F24" s="24">
        <v>400</v>
      </c>
      <c r="G24" s="26">
        <v>170</v>
      </c>
      <c r="H24" s="24">
        <v>500</v>
      </c>
    </row>
    <row r="25" spans="1:8" ht="12.75">
      <c r="A25" s="32" t="s">
        <v>838</v>
      </c>
      <c r="B25" s="28" t="s">
        <v>816</v>
      </c>
      <c r="C25" s="26">
        <v>70</v>
      </c>
      <c r="D25" s="24">
        <v>200</v>
      </c>
      <c r="E25" s="26">
        <v>85</v>
      </c>
      <c r="F25" s="24">
        <v>250</v>
      </c>
      <c r="G25" s="26">
        <v>100</v>
      </c>
      <c r="H25" s="24">
        <v>300</v>
      </c>
    </row>
    <row r="26" spans="1:8" ht="12.75">
      <c r="A26" s="32" t="s">
        <v>839</v>
      </c>
      <c r="B26" s="28" t="s">
        <v>817</v>
      </c>
      <c r="C26" s="26">
        <v>70</v>
      </c>
      <c r="D26" s="24">
        <v>200</v>
      </c>
      <c r="E26" s="26">
        <v>85</v>
      </c>
      <c r="F26" s="24">
        <v>250</v>
      </c>
      <c r="G26" s="26">
        <v>100</v>
      </c>
      <c r="H26" s="24">
        <v>300</v>
      </c>
    </row>
    <row r="27" spans="1:8" ht="12.75">
      <c r="A27" s="32" t="s">
        <v>840</v>
      </c>
      <c r="B27" s="28" t="s">
        <v>818</v>
      </c>
      <c r="C27" s="26">
        <v>70</v>
      </c>
      <c r="D27" s="24">
        <v>200</v>
      </c>
      <c r="E27" s="26">
        <v>85</v>
      </c>
      <c r="F27" s="24">
        <v>250</v>
      </c>
      <c r="G27" s="26">
        <v>100</v>
      </c>
      <c r="H27" s="24">
        <v>300</v>
      </c>
    </row>
    <row r="28" spans="1:8" ht="12.75">
      <c r="A28" s="32" t="s">
        <v>841</v>
      </c>
      <c r="B28" s="28" t="s">
        <v>819</v>
      </c>
      <c r="C28" s="26">
        <v>70</v>
      </c>
      <c r="D28" s="24">
        <v>200</v>
      </c>
      <c r="E28" s="26">
        <v>85</v>
      </c>
      <c r="F28" s="24">
        <v>250</v>
      </c>
      <c r="G28" s="26">
        <v>100</v>
      </c>
      <c r="H28" s="24">
        <v>300</v>
      </c>
    </row>
    <row r="29" spans="1:8" ht="12.75">
      <c r="A29" s="32" t="s">
        <v>842</v>
      </c>
      <c r="B29" s="28" t="s">
        <v>798</v>
      </c>
      <c r="C29" s="26">
        <v>70</v>
      </c>
      <c r="D29" s="24">
        <v>200</v>
      </c>
      <c r="E29" s="26">
        <v>85</v>
      </c>
      <c r="F29" s="24">
        <v>250</v>
      </c>
      <c r="G29" s="26">
        <v>100</v>
      </c>
      <c r="H29" s="24">
        <v>300</v>
      </c>
    </row>
    <row r="30" spans="1:8" ht="12.75">
      <c r="A30" s="32" t="s">
        <v>843</v>
      </c>
      <c r="B30" s="28" t="s">
        <v>797</v>
      </c>
      <c r="C30" s="26">
        <v>70</v>
      </c>
      <c r="D30" s="24">
        <v>200</v>
      </c>
      <c r="E30" s="26">
        <v>85</v>
      </c>
      <c r="F30" s="24">
        <v>250</v>
      </c>
      <c r="G30" s="26">
        <v>100</v>
      </c>
      <c r="H30" s="24">
        <v>300</v>
      </c>
    </row>
    <row r="31" spans="1:8" ht="12.75">
      <c r="A31" s="32" t="s">
        <v>844</v>
      </c>
      <c r="B31" s="28" t="s">
        <v>796</v>
      </c>
      <c r="C31" s="26">
        <v>70</v>
      </c>
      <c r="D31" s="24">
        <v>200</v>
      </c>
      <c r="E31" s="26">
        <v>85</v>
      </c>
      <c r="F31" s="24">
        <v>250</v>
      </c>
      <c r="G31" s="26">
        <v>100</v>
      </c>
      <c r="H31" s="24">
        <v>300</v>
      </c>
    </row>
    <row r="32" spans="1:8" ht="12.75">
      <c r="A32" s="32" t="s">
        <v>845</v>
      </c>
      <c r="B32" s="28" t="s">
        <v>856</v>
      </c>
      <c r="C32" s="26">
        <v>70</v>
      </c>
      <c r="D32" s="24">
        <v>200</v>
      </c>
      <c r="E32" s="26">
        <v>85</v>
      </c>
      <c r="F32" s="24">
        <v>250</v>
      </c>
      <c r="G32" s="26">
        <v>100</v>
      </c>
      <c r="H32" s="24">
        <v>300</v>
      </c>
    </row>
    <row r="33" spans="1:8" ht="12.75">
      <c r="A33" s="32" t="s">
        <v>846</v>
      </c>
      <c r="B33" s="28" t="s">
        <v>857</v>
      </c>
      <c r="C33" s="26">
        <v>70</v>
      </c>
      <c r="D33" s="24">
        <v>200</v>
      </c>
      <c r="E33" s="26">
        <v>85</v>
      </c>
      <c r="F33" s="24">
        <v>250</v>
      </c>
      <c r="G33" s="26">
        <v>100</v>
      </c>
      <c r="H33" s="24">
        <v>300</v>
      </c>
    </row>
    <row r="34" spans="1:8" ht="12.75">
      <c r="A34" s="32" t="s">
        <v>847</v>
      </c>
      <c r="B34" s="28" t="s">
        <v>799</v>
      </c>
      <c r="C34" s="26">
        <v>100</v>
      </c>
      <c r="D34" s="24">
        <v>300</v>
      </c>
      <c r="E34" s="26">
        <v>140</v>
      </c>
      <c r="F34" s="24">
        <v>400</v>
      </c>
      <c r="G34" s="26">
        <v>170</v>
      </c>
      <c r="H34" s="24">
        <v>500</v>
      </c>
    </row>
    <row r="35" spans="1:8" ht="12.75">
      <c r="A35" s="32" t="s">
        <v>848</v>
      </c>
      <c r="B35" s="28" t="s">
        <v>781</v>
      </c>
      <c r="C35" s="26">
        <v>100</v>
      </c>
      <c r="D35" s="24">
        <v>300</v>
      </c>
      <c r="E35" s="26">
        <v>140</v>
      </c>
      <c r="F35" s="24">
        <v>400</v>
      </c>
      <c r="G35" s="26">
        <v>170</v>
      </c>
      <c r="H35" s="24">
        <v>500</v>
      </c>
    </row>
    <row r="36" spans="1:8" ht="12.75">
      <c r="A36" s="32" t="s">
        <v>849</v>
      </c>
      <c r="B36" s="28" t="s">
        <v>858</v>
      </c>
      <c r="C36" s="26">
        <v>100</v>
      </c>
      <c r="D36" s="24">
        <v>300</v>
      </c>
      <c r="E36" s="26">
        <v>140</v>
      </c>
      <c r="F36" s="24">
        <v>400</v>
      </c>
      <c r="G36" s="26">
        <v>170</v>
      </c>
      <c r="H36" s="24">
        <v>500</v>
      </c>
    </row>
    <row r="37" spans="1:8" ht="12.75">
      <c r="A37" s="32" t="s">
        <v>850</v>
      </c>
      <c r="B37" s="28" t="s">
        <v>859</v>
      </c>
      <c r="C37" s="26">
        <v>100</v>
      </c>
      <c r="D37" s="24">
        <v>300</v>
      </c>
      <c r="E37" s="26">
        <v>140</v>
      </c>
      <c r="F37" s="24">
        <v>400</v>
      </c>
      <c r="G37" s="26">
        <v>170</v>
      </c>
      <c r="H37" s="24">
        <v>500</v>
      </c>
    </row>
    <row r="38" spans="1:8" ht="12.75">
      <c r="A38" s="32" t="s">
        <v>851</v>
      </c>
      <c r="B38" s="28" t="s">
        <v>860</v>
      </c>
      <c r="C38" s="26">
        <v>100</v>
      </c>
      <c r="D38" s="24">
        <v>300</v>
      </c>
      <c r="E38" s="26">
        <v>140</v>
      </c>
      <c r="F38" s="24">
        <v>400</v>
      </c>
      <c r="G38" s="26">
        <v>170</v>
      </c>
      <c r="H38" s="24">
        <v>500</v>
      </c>
    </row>
    <row r="39" spans="1:8" ht="12.75">
      <c r="A39" s="32" t="s">
        <v>852</v>
      </c>
      <c r="B39" s="28" t="s">
        <v>861</v>
      </c>
      <c r="C39" s="26">
        <v>100</v>
      </c>
      <c r="D39" s="24">
        <v>300</v>
      </c>
      <c r="E39" s="26">
        <v>140</v>
      </c>
      <c r="F39" s="24">
        <v>400</v>
      </c>
      <c r="G39" s="26">
        <v>170</v>
      </c>
      <c r="H39" s="24">
        <v>500</v>
      </c>
    </row>
    <row r="40" spans="1:8" ht="12.75">
      <c r="A40" s="32" t="s">
        <v>853</v>
      </c>
      <c r="B40" s="28" t="s">
        <v>862</v>
      </c>
      <c r="C40" s="26">
        <v>100</v>
      </c>
      <c r="D40" s="24">
        <v>300</v>
      </c>
      <c r="E40" s="26">
        <v>140</v>
      </c>
      <c r="F40" s="24">
        <v>400</v>
      </c>
      <c r="G40" s="26">
        <v>170</v>
      </c>
      <c r="H40" s="24">
        <v>500</v>
      </c>
    </row>
    <row r="41" spans="1:8" ht="12.75">
      <c r="A41" s="32" t="s">
        <v>854</v>
      </c>
      <c r="B41" s="28" t="s">
        <v>863</v>
      </c>
      <c r="C41" s="26">
        <v>100</v>
      </c>
      <c r="D41" s="24">
        <v>300</v>
      </c>
      <c r="E41" s="26">
        <v>140</v>
      </c>
      <c r="F41" s="24">
        <v>400</v>
      </c>
      <c r="G41" s="26">
        <v>170</v>
      </c>
      <c r="H41" s="24">
        <v>500</v>
      </c>
    </row>
    <row r="42" spans="1:8" ht="12.75">
      <c r="A42" s="32" t="s">
        <v>855</v>
      </c>
      <c r="B42" s="28" t="s">
        <v>864</v>
      </c>
      <c r="C42" s="26">
        <v>100</v>
      </c>
      <c r="D42" s="24">
        <v>300</v>
      </c>
      <c r="E42" s="26">
        <v>140</v>
      </c>
      <c r="F42" s="24">
        <v>400</v>
      </c>
      <c r="G42" s="26">
        <v>170</v>
      </c>
      <c r="H42" s="24">
        <v>500</v>
      </c>
    </row>
    <row r="43" spans="1:8" ht="12.75">
      <c r="A43" s="32" t="s">
        <v>877</v>
      </c>
      <c r="B43" s="28" t="s">
        <v>865</v>
      </c>
      <c r="C43" s="26">
        <v>100</v>
      </c>
      <c r="D43" s="24">
        <v>300</v>
      </c>
      <c r="E43" s="26">
        <v>140</v>
      </c>
      <c r="F43" s="24">
        <v>400</v>
      </c>
      <c r="G43" s="26">
        <v>170</v>
      </c>
      <c r="H43" s="24">
        <v>500</v>
      </c>
    </row>
    <row r="44" spans="1:8" ht="12.75">
      <c r="A44" s="32" t="s">
        <v>878</v>
      </c>
      <c r="B44" s="28" t="s">
        <v>866</v>
      </c>
      <c r="C44" s="26">
        <v>100</v>
      </c>
      <c r="D44" s="24">
        <v>300</v>
      </c>
      <c r="E44" s="26">
        <v>140</v>
      </c>
      <c r="F44" s="24">
        <v>400</v>
      </c>
      <c r="G44" s="26">
        <v>170</v>
      </c>
      <c r="H44" s="24">
        <v>500</v>
      </c>
    </row>
    <row r="45" spans="1:8" ht="12.75">
      <c r="A45" s="32" t="s">
        <v>879</v>
      </c>
      <c r="B45" s="28" t="s">
        <v>867</v>
      </c>
      <c r="C45" s="26">
        <v>100</v>
      </c>
      <c r="D45" s="24">
        <v>300</v>
      </c>
      <c r="E45" s="26">
        <v>140</v>
      </c>
      <c r="F45" s="24">
        <v>400</v>
      </c>
      <c r="G45" s="26">
        <v>170</v>
      </c>
      <c r="H45" s="24">
        <v>500</v>
      </c>
    </row>
    <row r="46" spans="1:8" ht="12.75">
      <c r="A46" s="32" t="s">
        <v>880</v>
      </c>
      <c r="B46" s="28" t="s">
        <v>868</v>
      </c>
      <c r="C46" s="26">
        <v>100</v>
      </c>
      <c r="D46" s="24">
        <v>300</v>
      </c>
      <c r="E46" s="26">
        <v>140</v>
      </c>
      <c r="F46" s="24">
        <v>400</v>
      </c>
      <c r="G46" s="26">
        <v>170</v>
      </c>
      <c r="H46" s="24">
        <v>500</v>
      </c>
    </row>
    <row r="47" spans="1:8" ht="12.75">
      <c r="A47" s="32" t="s">
        <v>881</v>
      </c>
      <c r="B47" s="28" t="s">
        <v>869</v>
      </c>
      <c r="C47" s="26">
        <v>100</v>
      </c>
      <c r="D47" s="24">
        <v>300</v>
      </c>
      <c r="E47" s="26">
        <v>140</v>
      </c>
      <c r="F47" s="24">
        <v>400</v>
      </c>
      <c r="G47" s="26">
        <v>170</v>
      </c>
      <c r="H47" s="24">
        <v>500</v>
      </c>
    </row>
    <row r="48" spans="1:8" ht="12.75">
      <c r="A48" s="32" t="s">
        <v>882</v>
      </c>
      <c r="B48" s="28" t="s">
        <v>870</v>
      </c>
      <c r="C48" s="26">
        <v>70</v>
      </c>
      <c r="D48" s="24">
        <v>200</v>
      </c>
      <c r="E48" s="26">
        <v>85</v>
      </c>
      <c r="F48" s="24">
        <v>250</v>
      </c>
      <c r="G48" s="26">
        <v>100</v>
      </c>
      <c r="H48" s="24">
        <v>300</v>
      </c>
    </row>
    <row r="49" spans="1:8" ht="12.75">
      <c r="A49" s="32" t="s">
        <v>883</v>
      </c>
      <c r="B49" s="28" t="s">
        <v>871</v>
      </c>
      <c r="C49" s="26">
        <v>70</v>
      </c>
      <c r="D49" s="24">
        <v>200</v>
      </c>
      <c r="E49" s="26">
        <v>85</v>
      </c>
      <c r="F49" s="24">
        <v>250</v>
      </c>
      <c r="G49" s="26">
        <v>100</v>
      </c>
      <c r="H49" s="24">
        <v>300</v>
      </c>
    </row>
    <row r="50" spans="1:8" ht="12.75">
      <c r="A50" s="32" t="s">
        <v>884</v>
      </c>
      <c r="B50" s="28" t="s">
        <v>872</v>
      </c>
      <c r="C50" s="26">
        <v>70</v>
      </c>
      <c r="D50" s="24">
        <v>200</v>
      </c>
      <c r="E50" s="26">
        <v>85</v>
      </c>
      <c r="F50" s="24">
        <v>250</v>
      </c>
      <c r="G50" s="26">
        <v>100</v>
      </c>
      <c r="H50" s="24">
        <v>300</v>
      </c>
    </row>
    <row r="51" spans="1:8" ht="12.75">
      <c r="A51" s="32" t="s">
        <v>885</v>
      </c>
      <c r="B51" s="28" t="s">
        <v>873</v>
      </c>
      <c r="C51" s="26">
        <v>70</v>
      </c>
      <c r="D51" s="24">
        <v>200</v>
      </c>
      <c r="E51" s="26">
        <v>85</v>
      </c>
      <c r="F51" s="24">
        <v>250</v>
      </c>
      <c r="G51" s="26">
        <v>100</v>
      </c>
      <c r="H51" s="24">
        <v>300</v>
      </c>
    </row>
    <row r="52" spans="1:8" ht="12.75">
      <c r="A52" s="32" t="s">
        <v>886</v>
      </c>
      <c r="B52" s="28" t="s">
        <v>874</v>
      </c>
      <c r="C52" s="26">
        <v>70</v>
      </c>
      <c r="D52" s="24">
        <v>200</v>
      </c>
      <c r="E52" s="26">
        <v>85</v>
      </c>
      <c r="F52" s="24">
        <v>250</v>
      </c>
      <c r="G52" s="26">
        <v>100</v>
      </c>
      <c r="H52" s="24">
        <v>300</v>
      </c>
    </row>
    <row r="53" spans="1:8" ht="12.75">
      <c r="A53" s="32" t="s">
        <v>888</v>
      </c>
      <c r="B53" s="28" t="s">
        <v>875</v>
      </c>
      <c r="C53" s="26">
        <v>80</v>
      </c>
      <c r="D53" s="24">
        <v>200</v>
      </c>
      <c r="E53" s="26">
        <v>80</v>
      </c>
      <c r="F53" s="24">
        <v>240</v>
      </c>
      <c r="G53" s="26">
        <v>80</v>
      </c>
      <c r="H53" s="24">
        <v>240</v>
      </c>
    </row>
    <row r="54" spans="1:8" ht="13.5" thickBot="1">
      <c r="A54" s="33" t="s">
        <v>889</v>
      </c>
      <c r="B54" s="29" t="s">
        <v>876</v>
      </c>
      <c r="C54" s="27">
        <v>80</v>
      </c>
      <c r="D54" s="25">
        <v>200</v>
      </c>
      <c r="E54" s="27">
        <v>80</v>
      </c>
      <c r="F54" s="25">
        <v>240</v>
      </c>
      <c r="G54" s="27">
        <v>80</v>
      </c>
      <c r="H54" s="25">
        <v>240</v>
      </c>
    </row>
  </sheetData>
  <sheetProtection password="C78E" sheet="1" objects="1" scenarios="1"/>
  <mergeCells count="10">
    <mergeCell ref="A2:H2"/>
    <mergeCell ref="B4:B6"/>
    <mergeCell ref="A4:A6"/>
    <mergeCell ref="C3:H3"/>
    <mergeCell ref="C5:D5"/>
    <mergeCell ref="E5:F5"/>
    <mergeCell ref="G5:H5"/>
    <mergeCell ref="C4:D4"/>
    <mergeCell ref="E4:F4"/>
    <mergeCell ref="G4:H4"/>
  </mergeCells>
  <hyperlinks>
    <hyperlink ref="B1" location="PŘIHLÁŠKA!A1" display="  ZPĚT NA PŘIHLÁŠKU"/>
  </hyperlink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indexed="43"/>
  </sheetPr>
  <dimension ref="A1:F240"/>
  <sheetViews>
    <sheetView workbookViewId="0" topLeftCell="A208">
      <selection activeCell="B220" sqref="A220:B220"/>
    </sheetView>
  </sheetViews>
  <sheetFormatPr defaultColWidth="9.140625" defaultRowHeight="12.75"/>
  <cols>
    <col min="2" max="2" width="33.7109375" style="0" customWidth="1"/>
    <col min="3" max="3" width="16.7109375" style="0" customWidth="1"/>
    <col min="4" max="4" width="17.8515625" style="0" customWidth="1"/>
    <col min="5" max="5" width="18.140625" style="0" customWidth="1"/>
    <col min="6" max="6" width="13.7109375" style="1" customWidth="1"/>
    <col min="7" max="7" width="15.57421875" style="0" customWidth="1"/>
    <col min="9" max="9" width="13.57421875" style="0" customWidth="1"/>
    <col min="10" max="10" width="12.28125" style="0" customWidth="1"/>
  </cols>
  <sheetData>
    <row r="1" spans="1:6" ht="36.75" customHeight="1">
      <c r="A1" s="22" t="s">
        <v>791</v>
      </c>
      <c r="B1" s="22" t="s">
        <v>761</v>
      </c>
      <c r="C1" s="22" t="s">
        <v>788</v>
      </c>
      <c r="D1" s="22" t="s">
        <v>789</v>
      </c>
      <c r="E1" s="22" t="s">
        <v>790</v>
      </c>
      <c r="F1" s="34" t="s">
        <v>217</v>
      </c>
    </row>
    <row r="2" spans="1:6" ht="12.75">
      <c r="A2" t="s">
        <v>785</v>
      </c>
      <c r="B2" t="s">
        <v>230</v>
      </c>
      <c r="C2" t="s">
        <v>231</v>
      </c>
      <c r="D2" t="s">
        <v>232</v>
      </c>
      <c r="E2" t="s">
        <v>233</v>
      </c>
      <c r="F2" s="1" t="s">
        <v>0</v>
      </c>
    </row>
    <row r="3" spans="1:6" ht="12.75">
      <c r="A3" t="s">
        <v>793</v>
      </c>
      <c r="B3" t="s">
        <v>234</v>
      </c>
      <c r="C3" t="s">
        <v>235</v>
      </c>
      <c r="D3" t="s">
        <v>236</v>
      </c>
      <c r="E3" t="s">
        <v>237</v>
      </c>
      <c r="F3" s="1" t="s">
        <v>1</v>
      </c>
    </row>
    <row r="4" spans="1:6" ht="12.75">
      <c r="A4" t="s">
        <v>238</v>
      </c>
      <c r="B4" t="s">
        <v>239</v>
      </c>
      <c r="C4" t="s">
        <v>235</v>
      </c>
      <c r="D4" t="s">
        <v>232</v>
      </c>
      <c r="E4" t="s">
        <v>240</v>
      </c>
      <c r="F4" s="1" t="s">
        <v>2</v>
      </c>
    </row>
    <row r="5" spans="1:6" ht="12.75">
      <c r="A5" t="s">
        <v>241</v>
      </c>
      <c r="B5" t="s">
        <v>242</v>
      </c>
      <c r="C5" t="s">
        <v>243</v>
      </c>
      <c r="D5" t="s">
        <v>244</v>
      </c>
      <c r="E5" t="s">
        <v>245</v>
      </c>
      <c r="F5" s="1" t="s">
        <v>3</v>
      </c>
    </row>
    <row r="6" spans="1:6" ht="12.75">
      <c r="A6" t="s">
        <v>246</v>
      </c>
      <c r="B6" t="s">
        <v>247</v>
      </c>
      <c r="C6" t="s">
        <v>248</v>
      </c>
      <c r="D6" t="s">
        <v>236</v>
      </c>
      <c r="E6" t="s">
        <v>249</v>
      </c>
      <c r="F6" s="1" t="s">
        <v>4</v>
      </c>
    </row>
    <row r="7" spans="1:6" ht="12.75">
      <c r="A7" t="s">
        <v>250</v>
      </c>
      <c r="B7" t="s">
        <v>251</v>
      </c>
      <c r="C7" t="s">
        <v>248</v>
      </c>
      <c r="D7" t="s">
        <v>236</v>
      </c>
      <c r="E7" t="s">
        <v>252</v>
      </c>
      <c r="F7" s="1" t="s">
        <v>5</v>
      </c>
    </row>
    <row r="8" spans="1:6" ht="12.75">
      <c r="A8" t="s">
        <v>253</v>
      </c>
      <c r="B8" t="s">
        <v>254</v>
      </c>
      <c r="C8" t="s">
        <v>255</v>
      </c>
      <c r="D8" t="s">
        <v>256</v>
      </c>
      <c r="E8" t="s">
        <v>257</v>
      </c>
      <c r="F8" s="1" t="s">
        <v>6</v>
      </c>
    </row>
    <row r="9" spans="1:6" ht="12.75">
      <c r="A9" t="s">
        <v>258</v>
      </c>
      <c r="B9" t="s">
        <v>259</v>
      </c>
      <c r="C9" t="s">
        <v>260</v>
      </c>
      <c r="D9" t="s">
        <v>261</v>
      </c>
      <c r="E9" t="s">
        <v>262</v>
      </c>
      <c r="F9" s="1" t="s">
        <v>7</v>
      </c>
    </row>
    <row r="10" spans="1:6" ht="12.75">
      <c r="A10" t="s">
        <v>263</v>
      </c>
      <c r="B10" t="s">
        <v>264</v>
      </c>
      <c r="C10" t="s">
        <v>265</v>
      </c>
      <c r="D10" t="s">
        <v>266</v>
      </c>
      <c r="E10" t="s">
        <v>267</v>
      </c>
      <c r="F10" s="1" t="s">
        <v>8</v>
      </c>
    </row>
    <row r="11" spans="1:6" ht="12.75">
      <c r="A11" t="s">
        <v>268</v>
      </c>
      <c r="B11" t="s">
        <v>269</v>
      </c>
      <c r="C11" t="s">
        <v>231</v>
      </c>
      <c r="D11" t="s">
        <v>232</v>
      </c>
      <c r="E11" t="s">
        <v>233</v>
      </c>
      <c r="F11" s="1" t="s">
        <v>9</v>
      </c>
    </row>
    <row r="12" spans="1:6" ht="12.75">
      <c r="A12" t="s">
        <v>270</v>
      </c>
      <c r="B12" t="s">
        <v>271</v>
      </c>
      <c r="C12" t="s">
        <v>235</v>
      </c>
      <c r="D12" t="s">
        <v>236</v>
      </c>
      <c r="E12" t="s">
        <v>237</v>
      </c>
      <c r="F12" s="1" t="s">
        <v>10</v>
      </c>
    </row>
    <row r="13" spans="1:6" ht="12.75">
      <c r="A13" t="s">
        <v>272</v>
      </c>
      <c r="B13" t="s">
        <v>273</v>
      </c>
      <c r="C13" t="s">
        <v>248</v>
      </c>
      <c r="D13" t="s">
        <v>236</v>
      </c>
      <c r="E13" t="s">
        <v>274</v>
      </c>
      <c r="F13" s="1" t="s">
        <v>11</v>
      </c>
    </row>
    <row r="14" spans="1:6" ht="12.75">
      <c r="A14" t="s">
        <v>275</v>
      </c>
      <c r="B14" t="s">
        <v>276</v>
      </c>
      <c r="C14" t="s">
        <v>255</v>
      </c>
      <c r="D14" t="s">
        <v>256</v>
      </c>
      <c r="E14" t="s">
        <v>277</v>
      </c>
      <c r="F14" s="1" t="s">
        <v>12</v>
      </c>
    </row>
    <row r="15" spans="1:6" ht="12.75">
      <c r="A15" t="s">
        <v>278</v>
      </c>
      <c r="B15" t="s">
        <v>279</v>
      </c>
      <c r="C15" t="s">
        <v>280</v>
      </c>
      <c r="D15" t="s">
        <v>281</v>
      </c>
      <c r="E15" t="s">
        <v>282</v>
      </c>
      <c r="F15" s="1" t="s">
        <v>13</v>
      </c>
    </row>
    <row r="16" spans="1:6" ht="12.75">
      <c r="A16" t="s">
        <v>283</v>
      </c>
      <c r="B16" t="s">
        <v>284</v>
      </c>
      <c r="C16" t="s">
        <v>248</v>
      </c>
      <c r="D16" t="s">
        <v>236</v>
      </c>
      <c r="E16" t="s">
        <v>252</v>
      </c>
      <c r="F16" s="1" t="s">
        <v>14</v>
      </c>
    </row>
    <row r="17" spans="1:6" ht="12.75">
      <c r="A17" t="s">
        <v>285</v>
      </c>
      <c r="B17" t="s">
        <v>286</v>
      </c>
      <c r="C17" t="s">
        <v>243</v>
      </c>
      <c r="D17" t="s">
        <v>244</v>
      </c>
      <c r="E17" t="s">
        <v>287</v>
      </c>
      <c r="F17" s="1" t="s">
        <v>15</v>
      </c>
    </row>
    <row r="18" spans="1:6" ht="12.75">
      <c r="A18" t="s">
        <v>288</v>
      </c>
      <c r="B18" t="s">
        <v>289</v>
      </c>
      <c r="C18" t="s">
        <v>290</v>
      </c>
      <c r="D18" t="s">
        <v>291</v>
      </c>
      <c r="E18" t="s">
        <v>292</v>
      </c>
      <c r="F18" s="1" t="s">
        <v>16</v>
      </c>
    </row>
    <row r="19" spans="1:6" ht="12.75">
      <c r="A19" t="s">
        <v>293</v>
      </c>
      <c r="B19" t="s">
        <v>294</v>
      </c>
      <c r="C19" t="s">
        <v>260</v>
      </c>
      <c r="D19" t="s">
        <v>295</v>
      </c>
      <c r="E19" t="s">
        <v>296</v>
      </c>
      <c r="F19" s="1" t="s">
        <v>17</v>
      </c>
    </row>
    <row r="20" spans="1:6" ht="12.75">
      <c r="A20" t="s">
        <v>297</v>
      </c>
      <c r="B20" t="s">
        <v>298</v>
      </c>
      <c r="C20" t="s">
        <v>255</v>
      </c>
      <c r="D20" t="s">
        <v>256</v>
      </c>
      <c r="E20" t="s">
        <v>299</v>
      </c>
      <c r="F20" s="1" t="s">
        <v>18</v>
      </c>
    </row>
    <row r="21" spans="1:6" ht="12.75">
      <c r="A21" t="s">
        <v>300</v>
      </c>
      <c r="B21" t="s">
        <v>301</v>
      </c>
      <c r="C21" t="s">
        <v>235</v>
      </c>
      <c r="D21" t="s">
        <v>261</v>
      </c>
      <c r="E21" t="s">
        <v>302</v>
      </c>
      <c r="F21" s="1" t="s">
        <v>19</v>
      </c>
    </row>
    <row r="22" spans="1:6" ht="12.75">
      <c r="A22" t="s">
        <v>303</v>
      </c>
      <c r="B22" t="s">
        <v>304</v>
      </c>
      <c r="C22" t="s">
        <v>243</v>
      </c>
      <c r="D22" t="s">
        <v>295</v>
      </c>
      <c r="E22" t="s">
        <v>305</v>
      </c>
      <c r="F22" s="1" t="s">
        <v>20</v>
      </c>
    </row>
    <row r="23" spans="1:6" ht="12.75">
      <c r="A23" t="s">
        <v>306</v>
      </c>
      <c r="B23" t="s">
        <v>307</v>
      </c>
      <c r="C23" t="s">
        <v>280</v>
      </c>
      <c r="D23" t="s">
        <v>281</v>
      </c>
      <c r="E23" t="s">
        <v>308</v>
      </c>
      <c r="F23" s="1" t="s">
        <v>49</v>
      </c>
    </row>
    <row r="24" spans="1:6" ht="12.75">
      <c r="A24" t="s">
        <v>309</v>
      </c>
      <c r="B24" t="s">
        <v>310</v>
      </c>
      <c r="C24" t="s">
        <v>243</v>
      </c>
      <c r="D24" t="s">
        <v>295</v>
      </c>
      <c r="E24" t="s">
        <v>305</v>
      </c>
      <c r="F24" s="1" t="s">
        <v>50</v>
      </c>
    </row>
    <row r="25" spans="1:6" ht="12.75">
      <c r="A25" t="s">
        <v>311</v>
      </c>
      <c r="B25" t="s">
        <v>312</v>
      </c>
      <c r="C25" t="s">
        <v>313</v>
      </c>
      <c r="D25" t="s">
        <v>314</v>
      </c>
      <c r="E25" t="s">
        <v>315</v>
      </c>
      <c r="F25" s="1" t="s">
        <v>51</v>
      </c>
    </row>
    <row r="26" spans="1:6" ht="12.75">
      <c r="A26" t="s">
        <v>778</v>
      </c>
      <c r="B26" t="s">
        <v>316</v>
      </c>
      <c r="C26" t="s">
        <v>260</v>
      </c>
      <c r="D26" t="s">
        <v>295</v>
      </c>
      <c r="E26" t="s">
        <v>317</v>
      </c>
      <c r="F26" s="1" t="s">
        <v>52</v>
      </c>
    </row>
    <row r="27" spans="1:6" ht="12.75">
      <c r="A27" t="s">
        <v>318</v>
      </c>
      <c r="B27" t="s">
        <v>319</v>
      </c>
      <c r="C27" t="s">
        <v>255</v>
      </c>
      <c r="D27" t="s">
        <v>256</v>
      </c>
      <c r="E27" t="s">
        <v>277</v>
      </c>
      <c r="F27" s="1" t="s">
        <v>21</v>
      </c>
    </row>
    <row r="28" spans="1:6" ht="12.75">
      <c r="A28" t="s">
        <v>320</v>
      </c>
      <c r="B28" t="s">
        <v>321</v>
      </c>
      <c r="C28" t="s">
        <v>260</v>
      </c>
      <c r="D28" t="s">
        <v>260</v>
      </c>
      <c r="E28" t="s">
        <v>322</v>
      </c>
      <c r="F28" s="1" t="s">
        <v>22</v>
      </c>
    </row>
    <row r="29" spans="1:6" ht="12.75">
      <c r="A29" t="s">
        <v>323</v>
      </c>
      <c r="B29" t="s">
        <v>324</v>
      </c>
      <c r="C29" t="s">
        <v>260</v>
      </c>
      <c r="D29" t="s">
        <v>256</v>
      </c>
      <c r="E29" t="s">
        <v>325</v>
      </c>
      <c r="F29" s="1" t="s">
        <v>23</v>
      </c>
    </row>
    <row r="30" spans="1:6" ht="12.75">
      <c r="A30" t="s">
        <v>326</v>
      </c>
      <c r="B30" t="s">
        <v>327</v>
      </c>
      <c r="C30" t="s">
        <v>328</v>
      </c>
      <c r="D30" t="s">
        <v>329</v>
      </c>
      <c r="E30" t="s">
        <v>330</v>
      </c>
      <c r="F30" s="1" t="s">
        <v>24</v>
      </c>
    </row>
    <row r="31" spans="1:6" ht="12.75">
      <c r="A31" t="s">
        <v>331</v>
      </c>
      <c r="B31" t="s">
        <v>332</v>
      </c>
      <c r="C31" t="s">
        <v>328</v>
      </c>
      <c r="D31" t="s">
        <v>329</v>
      </c>
      <c r="E31" t="s">
        <v>333</v>
      </c>
      <c r="F31" s="1" t="s">
        <v>25</v>
      </c>
    </row>
    <row r="32" spans="1:6" ht="12.75">
      <c r="A32" t="s">
        <v>334</v>
      </c>
      <c r="B32" t="s">
        <v>335</v>
      </c>
      <c r="C32" t="s">
        <v>313</v>
      </c>
      <c r="D32" t="s">
        <v>314</v>
      </c>
      <c r="E32" t="s">
        <v>315</v>
      </c>
      <c r="F32" s="1" t="s">
        <v>26</v>
      </c>
    </row>
    <row r="33" spans="1:6" ht="12.75">
      <c r="A33" t="s">
        <v>336</v>
      </c>
      <c r="B33" t="s">
        <v>337</v>
      </c>
      <c r="C33" t="s">
        <v>280</v>
      </c>
      <c r="D33" t="s">
        <v>338</v>
      </c>
      <c r="E33" t="s">
        <v>339</v>
      </c>
      <c r="F33" s="1" t="s">
        <v>27</v>
      </c>
    </row>
    <row r="34" spans="1:6" ht="12.75">
      <c r="A34" t="s">
        <v>340</v>
      </c>
      <c r="B34" t="s">
        <v>341</v>
      </c>
      <c r="C34" t="s">
        <v>243</v>
      </c>
      <c r="D34" t="s">
        <v>244</v>
      </c>
      <c r="E34" t="s">
        <v>245</v>
      </c>
      <c r="F34" s="1" t="s">
        <v>28</v>
      </c>
    </row>
    <row r="35" spans="1:6" ht="12.75">
      <c r="A35" t="s">
        <v>342</v>
      </c>
      <c r="B35" t="s">
        <v>343</v>
      </c>
      <c r="C35" t="s">
        <v>280</v>
      </c>
      <c r="D35" t="s">
        <v>281</v>
      </c>
      <c r="E35" t="s">
        <v>282</v>
      </c>
      <c r="F35" s="1" t="s">
        <v>29</v>
      </c>
    </row>
    <row r="36" spans="1:6" ht="12.75">
      <c r="A36" t="s">
        <v>344</v>
      </c>
      <c r="B36" t="s">
        <v>345</v>
      </c>
      <c r="C36" t="s">
        <v>243</v>
      </c>
      <c r="D36" t="s">
        <v>295</v>
      </c>
      <c r="E36" t="s">
        <v>346</v>
      </c>
      <c r="F36" s="1" t="s">
        <v>30</v>
      </c>
    </row>
    <row r="37" spans="1:6" ht="12.75">
      <c r="A37" t="s">
        <v>347</v>
      </c>
      <c r="B37" t="s">
        <v>348</v>
      </c>
      <c r="C37" t="s">
        <v>313</v>
      </c>
      <c r="D37" t="s">
        <v>314</v>
      </c>
      <c r="E37" t="s">
        <v>315</v>
      </c>
      <c r="F37" s="1" t="s">
        <v>31</v>
      </c>
    </row>
    <row r="38" spans="1:6" ht="12.75">
      <c r="A38" t="s">
        <v>349</v>
      </c>
      <c r="B38" t="s">
        <v>350</v>
      </c>
      <c r="C38" t="s">
        <v>280</v>
      </c>
      <c r="D38" t="s">
        <v>281</v>
      </c>
      <c r="E38" t="s">
        <v>351</v>
      </c>
      <c r="F38" s="1" t="s">
        <v>32</v>
      </c>
    </row>
    <row r="39" spans="1:6" ht="12.75">
      <c r="A39" t="s">
        <v>352</v>
      </c>
      <c r="B39" t="s">
        <v>353</v>
      </c>
      <c r="C39" t="s">
        <v>313</v>
      </c>
      <c r="D39" t="s">
        <v>314</v>
      </c>
      <c r="E39" t="s">
        <v>315</v>
      </c>
      <c r="F39" s="1" t="s">
        <v>33</v>
      </c>
    </row>
    <row r="40" spans="1:6" ht="12.75">
      <c r="A40" t="s">
        <v>354</v>
      </c>
      <c r="B40" t="s">
        <v>355</v>
      </c>
      <c r="C40" t="s">
        <v>265</v>
      </c>
      <c r="D40" t="s">
        <v>266</v>
      </c>
      <c r="E40" t="s">
        <v>267</v>
      </c>
      <c r="F40" s="1" t="s">
        <v>34</v>
      </c>
    </row>
    <row r="41" spans="1:6" ht="12.75">
      <c r="A41" t="s">
        <v>356</v>
      </c>
      <c r="B41" t="s">
        <v>357</v>
      </c>
      <c r="C41" t="s">
        <v>260</v>
      </c>
      <c r="D41" t="s">
        <v>260</v>
      </c>
      <c r="E41" t="s">
        <v>358</v>
      </c>
      <c r="F41" s="1" t="s">
        <v>35</v>
      </c>
    </row>
    <row r="42" spans="1:6" ht="12.75">
      <c r="A42" t="s">
        <v>359</v>
      </c>
      <c r="B42" t="s">
        <v>360</v>
      </c>
      <c r="C42" t="s">
        <v>313</v>
      </c>
      <c r="D42" t="s">
        <v>314</v>
      </c>
      <c r="E42" t="s">
        <v>315</v>
      </c>
      <c r="F42" s="1" t="s">
        <v>36</v>
      </c>
    </row>
    <row r="43" spans="1:6" ht="12.75">
      <c r="A43" t="s">
        <v>361</v>
      </c>
      <c r="B43" t="s">
        <v>362</v>
      </c>
      <c r="C43" t="s">
        <v>280</v>
      </c>
      <c r="D43" t="s">
        <v>281</v>
      </c>
      <c r="E43" t="s">
        <v>308</v>
      </c>
      <c r="F43" s="1" t="s">
        <v>37</v>
      </c>
    </row>
    <row r="44" spans="1:6" ht="12.75">
      <c r="A44" t="s">
        <v>363</v>
      </c>
      <c r="B44" t="s">
        <v>364</v>
      </c>
      <c r="C44" t="s">
        <v>265</v>
      </c>
      <c r="D44" t="s">
        <v>266</v>
      </c>
      <c r="E44" t="s">
        <v>267</v>
      </c>
      <c r="F44" s="1" t="s">
        <v>38</v>
      </c>
    </row>
    <row r="45" spans="1:6" ht="12.75">
      <c r="A45" t="s">
        <v>365</v>
      </c>
      <c r="B45" t="s">
        <v>366</v>
      </c>
      <c r="C45" t="s">
        <v>280</v>
      </c>
      <c r="D45" t="s">
        <v>281</v>
      </c>
      <c r="E45" t="s">
        <v>308</v>
      </c>
      <c r="F45" s="1" t="s">
        <v>39</v>
      </c>
    </row>
    <row r="46" spans="1:6" ht="12.75">
      <c r="A46" t="s">
        <v>367</v>
      </c>
      <c r="B46" t="s">
        <v>368</v>
      </c>
      <c r="C46" t="s">
        <v>248</v>
      </c>
      <c r="D46" t="s">
        <v>236</v>
      </c>
      <c r="E46" t="s">
        <v>369</v>
      </c>
      <c r="F46" s="1" t="s">
        <v>40</v>
      </c>
    </row>
    <row r="47" spans="1:6" ht="12.75">
      <c r="A47" t="s">
        <v>370</v>
      </c>
      <c r="B47" t="s">
        <v>371</v>
      </c>
      <c r="C47" t="s">
        <v>328</v>
      </c>
      <c r="D47" t="s">
        <v>329</v>
      </c>
      <c r="E47" t="s">
        <v>330</v>
      </c>
      <c r="F47" s="1" t="s">
        <v>41</v>
      </c>
    </row>
    <row r="48" spans="1:6" ht="12.75">
      <c r="A48" t="s">
        <v>372</v>
      </c>
      <c r="B48" t="s">
        <v>373</v>
      </c>
      <c r="C48" t="s">
        <v>265</v>
      </c>
      <c r="D48" t="s">
        <v>266</v>
      </c>
      <c r="E48" t="s">
        <v>374</v>
      </c>
      <c r="F48" s="1" t="s">
        <v>42</v>
      </c>
    </row>
    <row r="49" spans="1:6" ht="12.75">
      <c r="A49" t="s">
        <v>375</v>
      </c>
      <c r="B49" t="s">
        <v>376</v>
      </c>
      <c r="C49" t="s">
        <v>248</v>
      </c>
      <c r="D49" t="s">
        <v>236</v>
      </c>
      <c r="E49" t="s">
        <v>237</v>
      </c>
      <c r="F49" s="1" t="s">
        <v>43</v>
      </c>
    </row>
    <row r="50" spans="1:6" ht="12.75">
      <c r="A50" t="s">
        <v>377</v>
      </c>
      <c r="B50" t="s">
        <v>378</v>
      </c>
      <c r="C50" t="s">
        <v>235</v>
      </c>
      <c r="D50" t="s">
        <v>261</v>
      </c>
      <c r="E50" t="s">
        <v>379</v>
      </c>
      <c r="F50" s="1" t="s">
        <v>44</v>
      </c>
    </row>
    <row r="51" spans="1:6" ht="12.75">
      <c r="A51" t="s">
        <v>380</v>
      </c>
      <c r="B51" t="s">
        <v>381</v>
      </c>
      <c r="C51" t="s">
        <v>243</v>
      </c>
      <c r="D51" t="s">
        <v>244</v>
      </c>
      <c r="E51" t="s">
        <v>382</v>
      </c>
      <c r="F51" s="1" t="s">
        <v>45</v>
      </c>
    </row>
    <row r="52" spans="1:6" ht="12.75">
      <c r="A52" t="s">
        <v>786</v>
      </c>
      <c r="B52" t="s">
        <v>383</v>
      </c>
      <c r="C52" t="s">
        <v>243</v>
      </c>
      <c r="D52" t="s">
        <v>244</v>
      </c>
      <c r="E52" t="s">
        <v>384</v>
      </c>
      <c r="F52" s="1" t="s">
        <v>46</v>
      </c>
    </row>
    <row r="53" spans="1:6" ht="12.75">
      <c r="A53" t="s">
        <v>385</v>
      </c>
      <c r="B53" t="s">
        <v>386</v>
      </c>
      <c r="C53" t="s">
        <v>235</v>
      </c>
      <c r="D53" t="s">
        <v>261</v>
      </c>
      <c r="E53" t="s">
        <v>262</v>
      </c>
      <c r="F53" s="1" t="s">
        <v>47</v>
      </c>
    </row>
    <row r="54" spans="1:6" ht="12.75">
      <c r="A54" t="s">
        <v>387</v>
      </c>
      <c r="B54" t="s">
        <v>388</v>
      </c>
      <c r="C54" t="s">
        <v>260</v>
      </c>
      <c r="D54" t="s">
        <v>295</v>
      </c>
      <c r="E54" t="s">
        <v>317</v>
      </c>
      <c r="F54" s="1" t="s">
        <v>48</v>
      </c>
    </row>
    <row r="55" spans="1:6" ht="12.75">
      <c r="A55" t="s">
        <v>389</v>
      </c>
      <c r="B55" t="s">
        <v>390</v>
      </c>
      <c r="C55" t="s">
        <v>248</v>
      </c>
      <c r="D55" t="s">
        <v>236</v>
      </c>
      <c r="E55" t="s">
        <v>249</v>
      </c>
      <c r="F55" s="1" t="s">
        <v>53</v>
      </c>
    </row>
    <row r="56" spans="1:6" ht="12.75">
      <c r="A56" t="s">
        <v>391</v>
      </c>
      <c r="B56" t="s">
        <v>392</v>
      </c>
      <c r="C56" t="s">
        <v>280</v>
      </c>
      <c r="D56" t="s">
        <v>281</v>
      </c>
      <c r="E56" t="s">
        <v>351</v>
      </c>
      <c r="F56" s="1" t="s">
        <v>54</v>
      </c>
    </row>
    <row r="57" spans="1:6" ht="12.75">
      <c r="A57" t="s">
        <v>393</v>
      </c>
      <c r="B57" t="s">
        <v>394</v>
      </c>
      <c r="C57" t="s">
        <v>290</v>
      </c>
      <c r="D57" t="s">
        <v>329</v>
      </c>
      <c r="E57" t="s">
        <v>395</v>
      </c>
      <c r="F57" s="1" t="s">
        <v>55</v>
      </c>
    </row>
    <row r="58" spans="1:6" ht="12.75">
      <c r="A58" t="s">
        <v>396</v>
      </c>
      <c r="B58" t="s">
        <v>397</v>
      </c>
      <c r="C58" t="s">
        <v>260</v>
      </c>
      <c r="D58" t="s">
        <v>260</v>
      </c>
      <c r="E58" t="s">
        <v>322</v>
      </c>
      <c r="F58" s="1" t="s">
        <v>56</v>
      </c>
    </row>
    <row r="59" spans="1:6" ht="12.75">
      <c r="A59" t="s">
        <v>398</v>
      </c>
      <c r="B59" t="s">
        <v>399</v>
      </c>
      <c r="C59" t="s">
        <v>243</v>
      </c>
      <c r="D59" t="s">
        <v>281</v>
      </c>
      <c r="E59" t="s">
        <v>400</v>
      </c>
      <c r="F59" s="1" t="s">
        <v>57</v>
      </c>
    </row>
    <row r="60" spans="1:6" ht="12.75">
      <c r="A60" t="s">
        <v>401</v>
      </c>
      <c r="B60" t="s">
        <v>402</v>
      </c>
      <c r="C60" t="s">
        <v>255</v>
      </c>
      <c r="D60" t="s">
        <v>256</v>
      </c>
      <c r="E60" t="s">
        <v>257</v>
      </c>
      <c r="F60" s="1" t="s">
        <v>58</v>
      </c>
    </row>
    <row r="61" spans="1:6" ht="12.75">
      <c r="A61" t="s">
        <v>403</v>
      </c>
      <c r="B61" t="s">
        <v>404</v>
      </c>
      <c r="C61" t="s">
        <v>235</v>
      </c>
      <c r="D61" t="s">
        <v>261</v>
      </c>
      <c r="E61" t="s">
        <v>302</v>
      </c>
      <c r="F61" s="1" t="s">
        <v>59</v>
      </c>
    </row>
    <row r="62" spans="1:6" ht="12.75">
      <c r="A62" t="s">
        <v>405</v>
      </c>
      <c r="B62" t="s">
        <v>406</v>
      </c>
      <c r="C62" t="s">
        <v>265</v>
      </c>
      <c r="D62" t="s">
        <v>266</v>
      </c>
      <c r="E62" t="s">
        <v>267</v>
      </c>
      <c r="F62" s="1" t="s">
        <v>60</v>
      </c>
    </row>
    <row r="63" spans="1:6" ht="12.75">
      <c r="A63" t="s">
        <v>407</v>
      </c>
      <c r="B63" t="s">
        <v>408</v>
      </c>
      <c r="C63" t="s">
        <v>290</v>
      </c>
      <c r="D63" t="s">
        <v>338</v>
      </c>
      <c r="E63" t="s">
        <v>409</v>
      </c>
      <c r="F63" s="1" t="s">
        <v>61</v>
      </c>
    </row>
    <row r="64" spans="1:6" ht="12.75">
      <c r="A64" t="s">
        <v>410</v>
      </c>
      <c r="B64" t="s">
        <v>411</v>
      </c>
      <c r="C64" t="s">
        <v>328</v>
      </c>
      <c r="D64" t="s">
        <v>329</v>
      </c>
      <c r="E64" t="s">
        <v>412</v>
      </c>
      <c r="F64" s="1" t="s">
        <v>62</v>
      </c>
    </row>
    <row r="65" spans="1:6" ht="12.75">
      <c r="A65" t="s">
        <v>413</v>
      </c>
      <c r="B65" t="s">
        <v>414</v>
      </c>
      <c r="C65" t="s">
        <v>280</v>
      </c>
      <c r="D65" t="s">
        <v>281</v>
      </c>
      <c r="E65" t="s">
        <v>282</v>
      </c>
      <c r="F65" s="1" t="s">
        <v>63</v>
      </c>
    </row>
    <row r="66" spans="1:6" ht="12.75">
      <c r="A66" t="s">
        <v>415</v>
      </c>
      <c r="B66" t="s">
        <v>416</v>
      </c>
      <c r="C66" t="s">
        <v>313</v>
      </c>
      <c r="D66" t="s">
        <v>314</v>
      </c>
      <c r="E66" t="s">
        <v>315</v>
      </c>
      <c r="F66" s="1" t="s">
        <v>64</v>
      </c>
    </row>
    <row r="67" spans="1:6" ht="12.75">
      <c r="A67" t="s">
        <v>417</v>
      </c>
      <c r="B67" t="s">
        <v>418</v>
      </c>
      <c r="C67" t="s">
        <v>255</v>
      </c>
      <c r="D67" t="s">
        <v>256</v>
      </c>
      <c r="E67" t="s">
        <v>419</v>
      </c>
      <c r="F67" s="1" t="s">
        <v>65</v>
      </c>
    </row>
    <row r="68" spans="1:6" ht="12.75">
      <c r="A68" t="s">
        <v>420</v>
      </c>
      <c r="B68" t="s">
        <v>421</v>
      </c>
      <c r="C68" t="s">
        <v>231</v>
      </c>
      <c r="D68" t="s">
        <v>232</v>
      </c>
      <c r="E68" t="s">
        <v>422</v>
      </c>
      <c r="F68" s="1" t="s">
        <v>66</v>
      </c>
    </row>
    <row r="69" spans="1:6" ht="12.75">
      <c r="A69" t="s">
        <v>423</v>
      </c>
      <c r="B69" t="s">
        <v>424</v>
      </c>
      <c r="C69" t="s">
        <v>328</v>
      </c>
      <c r="D69" t="s">
        <v>329</v>
      </c>
      <c r="E69" t="s">
        <v>425</v>
      </c>
      <c r="F69" s="1" t="s">
        <v>67</v>
      </c>
    </row>
    <row r="70" spans="1:6" ht="12.75">
      <c r="A70" t="s">
        <v>426</v>
      </c>
      <c r="B70" t="s">
        <v>427</v>
      </c>
      <c r="C70" t="s">
        <v>313</v>
      </c>
      <c r="D70" t="s">
        <v>314</v>
      </c>
      <c r="E70" t="s">
        <v>315</v>
      </c>
      <c r="F70" s="1" t="s">
        <v>68</v>
      </c>
    </row>
    <row r="71" spans="1:6" ht="12.75">
      <c r="A71" t="s">
        <v>428</v>
      </c>
      <c r="B71" t="s">
        <v>429</v>
      </c>
      <c r="C71" t="s">
        <v>235</v>
      </c>
      <c r="D71" t="s">
        <v>261</v>
      </c>
      <c r="E71" t="s">
        <v>302</v>
      </c>
      <c r="F71" s="1" t="s">
        <v>69</v>
      </c>
    </row>
    <row r="72" spans="1:6" ht="12.75">
      <c r="A72" t="s">
        <v>430</v>
      </c>
      <c r="B72" t="s">
        <v>431</v>
      </c>
      <c r="C72" t="s">
        <v>243</v>
      </c>
      <c r="D72" t="s">
        <v>244</v>
      </c>
      <c r="E72" t="s">
        <v>245</v>
      </c>
      <c r="F72" s="1" t="s">
        <v>70</v>
      </c>
    </row>
    <row r="73" spans="1:6" ht="12.75">
      <c r="A73" t="s">
        <v>432</v>
      </c>
      <c r="B73" t="s">
        <v>433</v>
      </c>
      <c r="C73" t="s">
        <v>328</v>
      </c>
      <c r="D73" t="s">
        <v>329</v>
      </c>
      <c r="E73" t="s">
        <v>434</v>
      </c>
      <c r="F73" s="1" t="s">
        <v>71</v>
      </c>
    </row>
    <row r="74" spans="1:6" ht="12.75">
      <c r="A74" t="s">
        <v>435</v>
      </c>
      <c r="B74" t="s">
        <v>436</v>
      </c>
      <c r="C74" t="s">
        <v>255</v>
      </c>
      <c r="D74" t="s">
        <v>256</v>
      </c>
      <c r="E74" t="s">
        <v>419</v>
      </c>
      <c r="F74" s="1" t="s">
        <v>72</v>
      </c>
    </row>
    <row r="75" spans="1:6" ht="12.75">
      <c r="A75" t="s">
        <v>437</v>
      </c>
      <c r="B75" t="s">
        <v>438</v>
      </c>
      <c r="C75" t="s">
        <v>290</v>
      </c>
      <c r="D75" t="s">
        <v>439</v>
      </c>
      <c r="E75" t="s">
        <v>440</v>
      </c>
      <c r="F75" s="1" t="s">
        <v>73</v>
      </c>
    </row>
    <row r="76" spans="1:6" ht="12.75">
      <c r="A76" t="s">
        <v>441</v>
      </c>
      <c r="B76" t="s">
        <v>442</v>
      </c>
      <c r="C76" t="s">
        <v>235</v>
      </c>
      <c r="D76" t="s">
        <v>236</v>
      </c>
      <c r="E76" t="s">
        <v>237</v>
      </c>
      <c r="F76" s="1" t="s">
        <v>74</v>
      </c>
    </row>
    <row r="77" spans="1:6" ht="12.75">
      <c r="A77" t="s">
        <v>443</v>
      </c>
      <c r="B77" t="s">
        <v>444</v>
      </c>
      <c r="C77" t="s">
        <v>313</v>
      </c>
      <c r="D77" t="s">
        <v>314</v>
      </c>
      <c r="E77" t="s">
        <v>315</v>
      </c>
      <c r="F77" s="1" t="s">
        <v>75</v>
      </c>
    </row>
    <row r="78" spans="1:6" ht="12.75">
      <c r="A78" t="s">
        <v>445</v>
      </c>
      <c r="B78" t="s">
        <v>446</v>
      </c>
      <c r="C78" t="s">
        <v>290</v>
      </c>
      <c r="D78" t="s">
        <v>439</v>
      </c>
      <c r="E78" t="s">
        <v>447</v>
      </c>
      <c r="F78" s="1" t="s">
        <v>76</v>
      </c>
    </row>
    <row r="79" spans="1:6" ht="12.75">
      <c r="A79" t="s">
        <v>448</v>
      </c>
      <c r="B79" t="s">
        <v>449</v>
      </c>
      <c r="C79" t="s">
        <v>235</v>
      </c>
      <c r="D79" t="s">
        <v>261</v>
      </c>
      <c r="E79" t="s">
        <v>262</v>
      </c>
      <c r="F79" s="1" t="s">
        <v>77</v>
      </c>
    </row>
    <row r="80" spans="1:6" ht="12.75">
      <c r="A80" t="s">
        <v>450</v>
      </c>
      <c r="B80" t="s">
        <v>451</v>
      </c>
      <c r="C80" t="s">
        <v>255</v>
      </c>
      <c r="D80" t="s">
        <v>256</v>
      </c>
      <c r="E80" t="s">
        <v>452</v>
      </c>
      <c r="F80" s="1" t="s">
        <v>78</v>
      </c>
    </row>
    <row r="81" spans="1:6" ht="12.75">
      <c r="A81" t="s">
        <v>453</v>
      </c>
      <c r="B81" t="s">
        <v>454</v>
      </c>
      <c r="C81" t="s">
        <v>243</v>
      </c>
      <c r="D81" t="s">
        <v>295</v>
      </c>
      <c r="E81" t="s">
        <v>305</v>
      </c>
      <c r="F81" s="1" t="s">
        <v>79</v>
      </c>
    </row>
    <row r="82" spans="1:6" ht="12.75">
      <c r="A82" t="s">
        <v>455</v>
      </c>
      <c r="B82" t="s">
        <v>456</v>
      </c>
      <c r="C82" t="s">
        <v>265</v>
      </c>
      <c r="D82" t="s">
        <v>266</v>
      </c>
      <c r="E82" t="s">
        <v>457</v>
      </c>
      <c r="F82" s="1" t="s">
        <v>80</v>
      </c>
    </row>
    <row r="83" spans="1:6" ht="12.75">
      <c r="A83" t="s">
        <v>458</v>
      </c>
      <c r="B83" t="s">
        <v>459</v>
      </c>
      <c r="C83" t="s">
        <v>248</v>
      </c>
      <c r="D83" t="s">
        <v>236</v>
      </c>
      <c r="E83" t="s">
        <v>249</v>
      </c>
      <c r="F83" s="1" t="s">
        <v>81</v>
      </c>
    </row>
    <row r="84" spans="1:6" ht="12.75">
      <c r="A84" t="s">
        <v>460</v>
      </c>
      <c r="B84" t="s">
        <v>461</v>
      </c>
      <c r="C84" t="s">
        <v>265</v>
      </c>
      <c r="D84" t="s">
        <v>266</v>
      </c>
      <c r="E84" t="s">
        <v>267</v>
      </c>
      <c r="F84" s="1" t="s">
        <v>82</v>
      </c>
    </row>
    <row r="85" spans="1:6" ht="12.75">
      <c r="A85" t="s">
        <v>462</v>
      </c>
      <c r="B85" t="s">
        <v>463</v>
      </c>
      <c r="C85" t="s">
        <v>328</v>
      </c>
      <c r="D85" t="s">
        <v>329</v>
      </c>
      <c r="E85" t="s">
        <v>464</v>
      </c>
      <c r="F85" s="1" t="s">
        <v>83</v>
      </c>
    </row>
    <row r="86" spans="1:6" ht="12.75">
      <c r="A86" t="s">
        <v>465</v>
      </c>
      <c r="B86" t="s">
        <v>466</v>
      </c>
      <c r="C86" t="s">
        <v>231</v>
      </c>
      <c r="D86" t="s">
        <v>232</v>
      </c>
      <c r="E86" t="s">
        <v>233</v>
      </c>
      <c r="F86" s="1" t="s">
        <v>84</v>
      </c>
    </row>
    <row r="87" spans="1:6" ht="12.75">
      <c r="A87" t="s">
        <v>467</v>
      </c>
      <c r="B87" t="s">
        <v>468</v>
      </c>
      <c r="C87" t="s">
        <v>265</v>
      </c>
      <c r="D87" t="s">
        <v>266</v>
      </c>
      <c r="E87" t="s">
        <v>267</v>
      </c>
      <c r="F87" s="1" t="s">
        <v>85</v>
      </c>
    </row>
    <row r="88" spans="1:6" ht="12.75">
      <c r="A88" t="s">
        <v>469</v>
      </c>
      <c r="B88" t="s">
        <v>470</v>
      </c>
      <c r="C88" t="s">
        <v>290</v>
      </c>
      <c r="D88" t="s">
        <v>338</v>
      </c>
      <c r="E88" t="s">
        <v>409</v>
      </c>
      <c r="F88" s="1" t="s">
        <v>86</v>
      </c>
    </row>
    <row r="89" spans="1:6" ht="12.75">
      <c r="A89" t="s">
        <v>471</v>
      </c>
      <c r="B89" t="s">
        <v>472</v>
      </c>
      <c r="C89" t="s">
        <v>280</v>
      </c>
      <c r="D89" t="s">
        <v>338</v>
      </c>
      <c r="E89" t="s">
        <v>473</v>
      </c>
      <c r="F89" s="1" t="s">
        <v>87</v>
      </c>
    </row>
    <row r="90" spans="1:6" ht="12.75">
      <c r="A90" t="s">
        <v>474</v>
      </c>
      <c r="B90" t="s">
        <v>475</v>
      </c>
      <c r="C90" t="s">
        <v>255</v>
      </c>
      <c r="D90" t="s">
        <v>256</v>
      </c>
      <c r="E90" t="s">
        <v>476</v>
      </c>
      <c r="F90" s="1" t="s">
        <v>88</v>
      </c>
    </row>
    <row r="91" spans="1:6" ht="12.75">
      <c r="A91" t="s">
        <v>477</v>
      </c>
      <c r="B91" t="s">
        <v>478</v>
      </c>
      <c r="C91" t="s">
        <v>280</v>
      </c>
      <c r="D91" t="s">
        <v>338</v>
      </c>
      <c r="E91" t="s">
        <v>479</v>
      </c>
      <c r="F91" s="1" t="s">
        <v>89</v>
      </c>
    </row>
    <row r="92" spans="1:6" ht="12.75">
      <c r="A92" t="s">
        <v>480</v>
      </c>
      <c r="B92" t="s">
        <v>481</v>
      </c>
      <c r="C92" t="s">
        <v>280</v>
      </c>
      <c r="D92" t="s">
        <v>281</v>
      </c>
      <c r="E92" t="s">
        <v>351</v>
      </c>
      <c r="F92" s="1" t="s">
        <v>90</v>
      </c>
    </row>
    <row r="93" spans="1:6" ht="12.75">
      <c r="A93" t="s">
        <v>482</v>
      </c>
      <c r="B93" t="s">
        <v>483</v>
      </c>
      <c r="C93" t="s">
        <v>290</v>
      </c>
      <c r="D93" t="s">
        <v>291</v>
      </c>
      <c r="E93" t="s">
        <v>484</v>
      </c>
      <c r="F93" s="1" t="s">
        <v>91</v>
      </c>
    </row>
    <row r="94" spans="1:6" ht="12.75">
      <c r="A94" t="s">
        <v>485</v>
      </c>
      <c r="B94" t="s">
        <v>486</v>
      </c>
      <c r="C94" t="s">
        <v>280</v>
      </c>
      <c r="D94" t="s">
        <v>281</v>
      </c>
      <c r="E94" t="s">
        <v>308</v>
      </c>
      <c r="F94" s="1" t="s">
        <v>92</v>
      </c>
    </row>
    <row r="95" spans="1:6" ht="12.75">
      <c r="A95" t="s">
        <v>487</v>
      </c>
      <c r="B95" t="s">
        <v>488</v>
      </c>
      <c r="C95" t="s">
        <v>235</v>
      </c>
      <c r="D95" t="s">
        <v>261</v>
      </c>
      <c r="E95" t="s">
        <v>379</v>
      </c>
      <c r="F95" s="1" t="s">
        <v>93</v>
      </c>
    </row>
    <row r="96" spans="1:6" ht="12.75">
      <c r="A96" t="s">
        <v>489</v>
      </c>
      <c r="B96" t="s">
        <v>490</v>
      </c>
      <c r="C96" t="s">
        <v>290</v>
      </c>
      <c r="D96" t="s">
        <v>439</v>
      </c>
      <c r="E96" t="s">
        <v>491</v>
      </c>
      <c r="F96" s="1" t="s">
        <v>94</v>
      </c>
    </row>
    <row r="97" spans="1:6" ht="12.75">
      <c r="A97" t="s">
        <v>492</v>
      </c>
      <c r="B97" t="s">
        <v>493</v>
      </c>
      <c r="C97" t="s">
        <v>243</v>
      </c>
      <c r="D97" t="s">
        <v>295</v>
      </c>
      <c r="E97" t="s">
        <v>346</v>
      </c>
      <c r="F97" s="1" t="s">
        <v>95</v>
      </c>
    </row>
    <row r="98" spans="1:6" ht="12.75">
      <c r="A98" t="s">
        <v>494</v>
      </c>
      <c r="B98" t="s">
        <v>495</v>
      </c>
      <c r="C98" t="s">
        <v>280</v>
      </c>
      <c r="D98" t="s">
        <v>338</v>
      </c>
      <c r="E98" t="s">
        <v>496</v>
      </c>
      <c r="F98" s="1" t="s">
        <v>96</v>
      </c>
    </row>
    <row r="99" spans="1:6" ht="12.75">
      <c r="A99" t="s">
        <v>497</v>
      </c>
      <c r="B99" t="s">
        <v>498</v>
      </c>
      <c r="C99" t="s">
        <v>243</v>
      </c>
      <c r="D99" t="s">
        <v>244</v>
      </c>
      <c r="E99" t="s">
        <v>384</v>
      </c>
      <c r="F99" s="1" t="s">
        <v>97</v>
      </c>
    </row>
    <row r="100" spans="1:6" ht="12.75">
      <c r="A100" t="s">
        <v>499</v>
      </c>
      <c r="B100" t="s">
        <v>500</v>
      </c>
      <c r="C100" t="s">
        <v>290</v>
      </c>
      <c r="D100" t="s">
        <v>291</v>
      </c>
      <c r="E100" t="s">
        <v>501</v>
      </c>
      <c r="F100" s="1" t="s">
        <v>98</v>
      </c>
    </row>
    <row r="101" spans="1:6" ht="12.75">
      <c r="A101" t="s">
        <v>502</v>
      </c>
      <c r="B101" t="s">
        <v>503</v>
      </c>
      <c r="C101" t="s">
        <v>313</v>
      </c>
      <c r="D101" t="s">
        <v>314</v>
      </c>
      <c r="E101" t="s">
        <v>315</v>
      </c>
      <c r="F101" s="1" t="s">
        <v>99</v>
      </c>
    </row>
    <row r="102" spans="1:6" ht="12.75">
      <c r="A102" t="s">
        <v>787</v>
      </c>
      <c r="B102" t="s">
        <v>504</v>
      </c>
      <c r="C102" t="s">
        <v>313</v>
      </c>
      <c r="D102" t="s">
        <v>314</v>
      </c>
      <c r="E102" t="s">
        <v>315</v>
      </c>
      <c r="F102" s="1" t="s">
        <v>100</v>
      </c>
    </row>
    <row r="103" spans="1:6" ht="12.75">
      <c r="A103" t="s">
        <v>505</v>
      </c>
      <c r="B103" t="s">
        <v>506</v>
      </c>
      <c r="C103" t="s">
        <v>290</v>
      </c>
      <c r="D103" t="s">
        <v>291</v>
      </c>
      <c r="E103" t="s">
        <v>501</v>
      </c>
      <c r="F103" s="1" t="s">
        <v>101</v>
      </c>
    </row>
    <row r="104" spans="1:6" ht="12.75">
      <c r="A104" t="s">
        <v>507</v>
      </c>
      <c r="B104" t="s">
        <v>508</v>
      </c>
      <c r="C104" t="s">
        <v>248</v>
      </c>
      <c r="D104" t="s">
        <v>236</v>
      </c>
      <c r="E104" t="s">
        <v>252</v>
      </c>
      <c r="F104" s="1" t="s">
        <v>102</v>
      </c>
    </row>
    <row r="105" spans="1:6" ht="12.75">
      <c r="A105" t="s">
        <v>509</v>
      </c>
      <c r="B105" t="s">
        <v>510</v>
      </c>
      <c r="C105" t="s">
        <v>290</v>
      </c>
      <c r="D105" t="s">
        <v>291</v>
      </c>
      <c r="E105" t="s">
        <v>484</v>
      </c>
      <c r="F105" s="1" t="s">
        <v>103</v>
      </c>
    </row>
    <row r="106" spans="1:6" ht="12.75">
      <c r="A106" t="s">
        <v>511</v>
      </c>
      <c r="B106" t="s">
        <v>512</v>
      </c>
      <c r="C106" t="s">
        <v>243</v>
      </c>
      <c r="D106" t="s">
        <v>244</v>
      </c>
      <c r="E106" t="s">
        <v>382</v>
      </c>
      <c r="F106" s="1" t="s">
        <v>104</v>
      </c>
    </row>
    <row r="107" spans="1:6" ht="12.75">
      <c r="A107" t="s">
        <v>513</v>
      </c>
      <c r="B107" t="s">
        <v>514</v>
      </c>
      <c r="C107" t="s">
        <v>235</v>
      </c>
      <c r="D107" t="s">
        <v>236</v>
      </c>
      <c r="E107" t="s">
        <v>237</v>
      </c>
      <c r="F107" s="1" t="s">
        <v>105</v>
      </c>
    </row>
    <row r="108" spans="1:6" ht="12.75">
      <c r="A108" t="s">
        <v>515</v>
      </c>
      <c r="B108" t="s">
        <v>516</v>
      </c>
      <c r="C108" t="s">
        <v>255</v>
      </c>
      <c r="D108" t="s">
        <v>256</v>
      </c>
      <c r="E108" t="s">
        <v>299</v>
      </c>
      <c r="F108" s="1" t="s">
        <v>106</v>
      </c>
    </row>
    <row r="109" spans="1:6" ht="12.75">
      <c r="A109" t="s">
        <v>517</v>
      </c>
      <c r="B109" t="s">
        <v>518</v>
      </c>
      <c r="C109" t="s">
        <v>248</v>
      </c>
      <c r="D109" t="s">
        <v>236</v>
      </c>
      <c r="E109" t="s">
        <v>249</v>
      </c>
      <c r="F109" s="1" t="s">
        <v>107</v>
      </c>
    </row>
    <row r="110" spans="1:6" ht="12.75">
      <c r="A110" t="s">
        <v>519</v>
      </c>
      <c r="B110" t="s">
        <v>520</v>
      </c>
      <c r="C110" t="s">
        <v>328</v>
      </c>
      <c r="D110" t="s">
        <v>329</v>
      </c>
      <c r="E110" t="s">
        <v>521</v>
      </c>
      <c r="F110" s="1" t="s">
        <v>108</v>
      </c>
    </row>
    <row r="111" spans="1:6" ht="12.75">
      <c r="A111" t="s">
        <v>522</v>
      </c>
      <c r="B111" t="s">
        <v>523</v>
      </c>
      <c r="C111" t="s">
        <v>313</v>
      </c>
      <c r="D111" t="s">
        <v>314</v>
      </c>
      <c r="E111" t="s">
        <v>315</v>
      </c>
      <c r="F111" s="1" t="s">
        <v>109</v>
      </c>
    </row>
    <row r="112" spans="1:6" ht="12.75">
      <c r="A112" t="s">
        <v>524</v>
      </c>
      <c r="B112" t="s">
        <v>525</v>
      </c>
      <c r="C112" t="s">
        <v>313</v>
      </c>
      <c r="D112" t="s">
        <v>314</v>
      </c>
      <c r="E112" t="s">
        <v>315</v>
      </c>
      <c r="F112" s="1" t="s">
        <v>110</v>
      </c>
    </row>
    <row r="113" spans="1:6" ht="12.75">
      <c r="A113" t="s">
        <v>526</v>
      </c>
      <c r="B113" t="s">
        <v>527</v>
      </c>
      <c r="C113" t="s">
        <v>290</v>
      </c>
      <c r="D113" t="s">
        <v>291</v>
      </c>
      <c r="E113" t="s">
        <v>484</v>
      </c>
      <c r="F113" s="1" t="s">
        <v>111</v>
      </c>
    </row>
    <row r="114" spans="1:6" ht="12.75">
      <c r="A114" t="s">
        <v>528</v>
      </c>
      <c r="B114" t="s">
        <v>529</v>
      </c>
      <c r="C114" t="s">
        <v>248</v>
      </c>
      <c r="D114" t="s">
        <v>236</v>
      </c>
      <c r="E114" t="s">
        <v>249</v>
      </c>
      <c r="F114" s="1" t="s">
        <v>112</v>
      </c>
    </row>
    <row r="115" spans="1:6" ht="12.75">
      <c r="A115" t="s">
        <v>530</v>
      </c>
      <c r="B115" t="s">
        <v>531</v>
      </c>
      <c r="C115" t="s">
        <v>255</v>
      </c>
      <c r="D115" t="s">
        <v>256</v>
      </c>
      <c r="E115" t="s">
        <v>476</v>
      </c>
      <c r="F115" s="1" t="s">
        <v>113</v>
      </c>
    </row>
    <row r="116" spans="1:6" ht="12.75">
      <c r="A116" t="s">
        <v>532</v>
      </c>
      <c r="B116" t="s">
        <v>533</v>
      </c>
      <c r="C116" t="s">
        <v>260</v>
      </c>
      <c r="D116" t="s">
        <v>260</v>
      </c>
      <c r="E116" t="s">
        <v>534</v>
      </c>
      <c r="F116" s="1" t="s">
        <v>114</v>
      </c>
    </row>
    <row r="117" spans="1:6" ht="12.75">
      <c r="A117" t="s">
        <v>535</v>
      </c>
      <c r="B117" t="s">
        <v>536</v>
      </c>
      <c r="C117" t="s">
        <v>265</v>
      </c>
      <c r="D117" t="s">
        <v>266</v>
      </c>
      <c r="E117" t="s">
        <v>267</v>
      </c>
      <c r="F117" s="1" t="s">
        <v>115</v>
      </c>
    </row>
    <row r="118" spans="1:6" ht="12.75">
      <c r="A118" t="s">
        <v>537</v>
      </c>
      <c r="B118" t="s">
        <v>538</v>
      </c>
      <c r="C118" t="s">
        <v>231</v>
      </c>
      <c r="D118" t="s">
        <v>232</v>
      </c>
      <c r="E118" t="s">
        <v>233</v>
      </c>
      <c r="F118" s="1" t="s">
        <v>116</v>
      </c>
    </row>
    <row r="119" spans="1:6" ht="12.75">
      <c r="A119" t="s">
        <v>539</v>
      </c>
      <c r="B119" t="s">
        <v>540</v>
      </c>
      <c r="C119" t="s">
        <v>255</v>
      </c>
      <c r="D119" t="s">
        <v>256</v>
      </c>
      <c r="E119" t="s">
        <v>299</v>
      </c>
      <c r="F119" s="1" t="s">
        <v>117</v>
      </c>
    </row>
    <row r="120" spans="1:6" ht="12.75">
      <c r="A120" t="s">
        <v>541</v>
      </c>
      <c r="B120" t="s">
        <v>542</v>
      </c>
      <c r="C120" t="s">
        <v>248</v>
      </c>
      <c r="D120" t="s">
        <v>236</v>
      </c>
      <c r="E120" t="s">
        <v>369</v>
      </c>
      <c r="F120" s="1" t="s">
        <v>118</v>
      </c>
    </row>
    <row r="121" spans="1:6" ht="12.75">
      <c r="A121" t="s">
        <v>543</v>
      </c>
      <c r="B121" t="s">
        <v>544</v>
      </c>
      <c r="C121" t="s">
        <v>313</v>
      </c>
      <c r="D121" t="s">
        <v>314</v>
      </c>
      <c r="E121" t="s">
        <v>315</v>
      </c>
      <c r="F121" s="1" t="s">
        <v>119</v>
      </c>
    </row>
    <row r="122" spans="1:6" ht="12.75">
      <c r="A122" t="s">
        <v>545</v>
      </c>
      <c r="B122" t="s">
        <v>546</v>
      </c>
      <c r="C122" t="s">
        <v>313</v>
      </c>
      <c r="D122" t="s">
        <v>314</v>
      </c>
      <c r="E122" t="s">
        <v>315</v>
      </c>
      <c r="F122" s="1" t="s">
        <v>120</v>
      </c>
    </row>
    <row r="123" spans="1:6" ht="12.75">
      <c r="A123" t="s">
        <v>547</v>
      </c>
      <c r="B123" t="s">
        <v>548</v>
      </c>
      <c r="C123" t="s">
        <v>243</v>
      </c>
      <c r="D123" t="s">
        <v>244</v>
      </c>
      <c r="E123" t="s">
        <v>549</v>
      </c>
      <c r="F123" s="1" t="s">
        <v>121</v>
      </c>
    </row>
    <row r="124" spans="1:6" ht="12.75">
      <c r="A124" t="s">
        <v>550</v>
      </c>
      <c r="B124" t="s">
        <v>551</v>
      </c>
      <c r="C124" t="s">
        <v>235</v>
      </c>
      <c r="D124" t="s">
        <v>261</v>
      </c>
      <c r="E124" t="s">
        <v>302</v>
      </c>
      <c r="F124" s="1" t="s">
        <v>122</v>
      </c>
    </row>
    <row r="125" spans="1:6" ht="12.75">
      <c r="A125" t="s">
        <v>552</v>
      </c>
      <c r="B125" t="s">
        <v>553</v>
      </c>
      <c r="C125" t="s">
        <v>243</v>
      </c>
      <c r="D125" t="s">
        <v>295</v>
      </c>
      <c r="E125" t="s">
        <v>346</v>
      </c>
      <c r="F125" s="1" t="s">
        <v>123</v>
      </c>
    </row>
    <row r="126" spans="1:6" ht="12.75">
      <c r="A126" t="s">
        <v>554</v>
      </c>
      <c r="B126" t="s">
        <v>555</v>
      </c>
      <c r="C126" t="s">
        <v>235</v>
      </c>
      <c r="D126" t="s">
        <v>261</v>
      </c>
      <c r="E126" t="s">
        <v>302</v>
      </c>
      <c r="F126" s="1" t="s">
        <v>124</v>
      </c>
    </row>
    <row r="127" spans="1:6" ht="12.75">
      <c r="A127" t="s">
        <v>556</v>
      </c>
      <c r="B127" t="s">
        <v>557</v>
      </c>
      <c r="C127" t="s">
        <v>290</v>
      </c>
      <c r="D127" t="s">
        <v>291</v>
      </c>
      <c r="E127" t="s">
        <v>484</v>
      </c>
      <c r="F127" s="1" t="s">
        <v>125</v>
      </c>
    </row>
    <row r="128" spans="1:6" ht="12.75">
      <c r="A128" t="s">
        <v>558</v>
      </c>
      <c r="B128" t="s">
        <v>559</v>
      </c>
      <c r="C128" t="s">
        <v>280</v>
      </c>
      <c r="D128" t="s">
        <v>338</v>
      </c>
      <c r="E128" t="s">
        <v>560</v>
      </c>
      <c r="F128" s="1" t="s">
        <v>126</v>
      </c>
    </row>
    <row r="129" spans="1:6" ht="12.75">
      <c r="A129" t="s">
        <v>792</v>
      </c>
      <c r="B129" t="s">
        <v>561</v>
      </c>
      <c r="C129" t="s">
        <v>255</v>
      </c>
      <c r="D129" t="s">
        <v>256</v>
      </c>
      <c r="E129" t="s">
        <v>476</v>
      </c>
      <c r="F129" s="1" t="s">
        <v>127</v>
      </c>
    </row>
    <row r="130" spans="1:6" ht="12.75">
      <c r="A130" t="s">
        <v>562</v>
      </c>
      <c r="B130" t="s">
        <v>563</v>
      </c>
      <c r="C130" t="s">
        <v>313</v>
      </c>
      <c r="D130" t="s">
        <v>314</v>
      </c>
      <c r="E130" t="s">
        <v>315</v>
      </c>
      <c r="F130" s="1" t="s">
        <v>128</v>
      </c>
    </row>
    <row r="131" spans="1:6" ht="12.75">
      <c r="A131" t="s">
        <v>564</v>
      </c>
      <c r="B131" t="s">
        <v>565</v>
      </c>
      <c r="C131" t="s">
        <v>260</v>
      </c>
      <c r="D131" t="s">
        <v>260</v>
      </c>
      <c r="E131" t="s">
        <v>534</v>
      </c>
      <c r="F131" s="1" t="s">
        <v>129</v>
      </c>
    </row>
    <row r="132" spans="1:6" ht="12.75">
      <c r="A132" t="s">
        <v>566</v>
      </c>
      <c r="B132" t="s">
        <v>567</v>
      </c>
      <c r="C132" t="s">
        <v>235</v>
      </c>
      <c r="D132" t="s">
        <v>261</v>
      </c>
      <c r="E132" t="s">
        <v>568</v>
      </c>
      <c r="F132" s="1" t="s">
        <v>130</v>
      </c>
    </row>
    <row r="133" spans="1:6" ht="12.75">
      <c r="A133" t="s">
        <v>569</v>
      </c>
      <c r="B133" t="s">
        <v>570</v>
      </c>
      <c r="C133" t="s">
        <v>231</v>
      </c>
      <c r="D133" t="s">
        <v>232</v>
      </c>
      <c r="E133" t="s">
        <v>240</v>
      </c>
      <c r="F133" s="1" t="s">
        <v>131</v>
      </c>
    </row>
    <row r="134" spans="1:6" ht="12.75">
      <c r="A134" t="s">
        <v>571</v>
      </c>
      <c r="B134" t="s">
        <v>572</v>
      </c>
      <c r="C134" t="s">
        <v>280</v>
      </c>
      <c r="D134" t="s">
        <v>281</v>
      </c>
      <c r="E134" t="s">
        <v>400</v>
      </c>
      <c r="F134" s="1" t="s">
        <v>132</v>
      </c>
    </row>
    <row r="135" spans="1:6" ht="12.75">
      <c r="A135" t="s">
        <v>573</v>
      </c>
      <c r="B135" t="s">
        <v>574</v>
      </c>
      <c r="C135" t="s">
        <v>328</v>
      </c>
      <c r="D135" t="s">
        <v>338</v>
      </c>
      <c r="E135" t="s">
        <v>339</v>
      </c>
      <c r="F135" s="1" t="s">
        <v>133</v>
      </c>
    </row>
    <row r="136" spans="1:6" ht="12.75">
      <c r="A136" t="s">
        <v>575</v>
      </c>
      <c r="B136" t="s">
        <v>576</v>
      </c>
      <c r="C136" t="s">
        <v>328</v>
      </c>
      <c r="D136" t="s">
        <v>329</v>
      </c>
      <c r="E136" t="s">
        <v>330</v>
      </c>
      <c r="F136" s="1" t="s">
        <v>134</v>
      </c>
    </row>
    <row r="137" spans="1:6" ht="12.75">
      <c r="A137" t="s">
        <v>577</v>
      </c>
      <c r="B137" t="s">
        <v>578</v>
      </c>
      <c r="C137" t="s">
        <v>260</v>
      </c>
      <c r="D137" t="s">
        <v>260</v>
      </c>
      <c r="E137" t="s">
        <v>358</v>
      </c>
      <c r="F137" s="1" t="s">
        <v>135</v>
      </c>
    </row>
    <row r="138" spans="1:6" ht="12.75">
      <c r="A138" t="s">
        <v>579</v>
      </c>
      <c r="B138" t="s">
        <v>580</v>
      </c>
      <c r="C138" t="s">
        <v>231</v>
      </c>
      <c r="D138" t="s">
        <v>232</v>
      </c>
      <c r="E138" t="s">
        <v>240</v>
      </c>
      <c r="F138" s="1" t="s">
        <v>136</v>
      </c>
    </row>
    <row r="139" spans="1:6" ht="12.75">
      <c r="A139" t="s">
        <v>581</v>
      </c>
      <c r="B139" t="s">
        <v>582</v>
      </c>
      <c r="C139" t="s">
        <v>235</v>
      </c>
      <c r="D139" t="s">
        <v>236</v>
      </c>
      <c r="E139" t="s">
        <v>237</v>
      </c>
      <c r="F139" s="1" t="s">
        <v>137</v>
      </c>
    </row>
    <row r="140" spans="1:6" ht="12.75">
      <c r="A140" t="s">
        <v>583</v>
      </c>
      <c r="B140" t="s">
        <v>584</v>
      </c>
      <c r="C140" t="s">
        <v>290</v>
      </c>
      <c r="D140" t="s">
        <v>291</v>
      </c>
      <c r="E140" t="s">
        <v>501</v>
      </c>
      <c r="F140" s="1" t="s">
        <v>141</v>
      </c>
    </row>
    <row r="141" spans="1:6" ht="12.75">
      <c r="A141" t="s">
        <v>585</v>
      </c>
      <c r="B141" t="s">
        <v>586</v>
      </c>
      <c r="C141" t="s">
        <v>313</v>
      </c>
      <c r="D141" t="s">
        <v>314</v>
      </c>
      <c r="E141" t="s">
        <v>315</v>
      </c>
      <c r="F141" s="1" t="s">
        <v>138</v>
      </c>
    </row>
    <row r="142" spans="1:6" ht="12.75">
      <c r="A142" t="s">
        <v>587</v>
      </c>
      <c r="B142" t="s">
        <v>588</v>
      </c>
      <c r="C142" t="s">
        <v>248</v>
      </c>
      <c r="D142" t="s">
        <v>236</v>
      </c>
      <c r="E142" t="s">
        <v>274</v>
      </c>
      <c r="F142" s="1" t="s">
        <v>139</v>
      </c>
    </row>
    <row r="143" spans="1:6" ht="12.75">
      <c r="A143" t="s">
        <v>589</v>
      </c>
      <c r="B143" t="s">
        <v>590</v>
      </c>
      <c r="C143" t="s">
        <v>243</v>
      </c>
      <c r="D143" t="s">
        <v>244</v>
      </c>
      <c r="E143" t="s">
        <v>549</v>
      </c>
      <c r="F143" s="1" t="s">
        <v>140</v>
      </c>
    </row>
    <row r="144" spans="1:6" ht="12.75">
      <c r="A144" t="s">
        <v>591</v>
      </c>
      <c r="B144" t="s">
        <v>592</v>
      </c>
      <c r="C144" t="s">
        <v>313</v>
      </c>
      <c r="D144" t="s">
        <v>314</v>
      </c>
      <c r="E144" t="s">
        <v>315</v>
      </c>
      <c r="F144" s="1" t="s">
        <v>142</v>
      </c>
    </row>
    <row r="145" spans="1:6" ht="12.75">
      <c r="A145" t="s">
        <v>593</v>
      </c>
      <c r="B145" t="s">
        <v>594</v>
      </c>
      <c r="C145" t="s">
        <v>243</v>
      </c>
      <c r="D145" t="s">
        <v>244</v>
      </c>
      <c r="E145" t="s">
        <v>382</v>
      </c>
      <c r="F145" s="1" t="s">
        <v>143</v>
      </c>
    </row>
    <row r="146" spans="1:6" ht="12.75">
      <c r="A146" t="s">
        <v>595</v>
      </c>
      <c r="B146" t="s">
        <v>596</v>
      </c>
      <c r="C146" t="s">
        <v>260</v>
      </c>
      <c r="D146" t="s">
        <v>256</v>
      </c>
      <c r="E146" t="s">
        <v>325</v>
      </c>
      <c r="F146" s="1" t="s">
        <v>144</v>
      </c>
    </row>
    <row r="147" spans="1:6" ht="12.75">
      <c r="A147" t="s">
        <v>597</v>
      </c>
      <c r="B147" t="s">
        <v>598</v>
      </c>
      <c r="C147" t="s">
        <v>260</v>
      </c>
      <c r="D147" t="s">
        <v>260</v>
      </c>
      <c r="E147" t="s">
        <v>358</v>
      </c>
      <c r="F147" s="1" t="s">
        <v>145</v>
      </c>
    </row>
    <row r="148" spans="1:6" ht="12.75">
      <c r="A148" t="s">
        <v>599</v>
      </c>
      <c r="B148" t="s">
        <v>600</v>
      </c>
      <c r="C148" t="s">
        <v>280</v>
      </c>
      <c r="D148" t="s">
        <v>281</v>
      </c>
      <c r="E148" t="s">
        <v>351</v>
      </c>
      <c r="F148" s="1" t="s">
        <v>146</v>
      </c>
    </row>
    <row r="149" spans="1:6" ht="12.75">
      <c r="A149" t="s">
        <v>601</v>
      </c>
      <c r="B149" t="s">
        <v>602</v>
      </c>
      <c r="C149" t="s">
        <v>313</v>
      </c>
      <c r="D149" t="s">
        <v>314</v>
      </c>
      <c r="E149" t="s">
        <v>315</v>
      </c>
      <c r="F149" s="1" t="s">
        <v>147</v>
      </c>
    </row>
    <row r="150" spans="1:6" ht="12.75">
      <c r="A150" t="s">
        <v>603</v>
      </c>
      <c r="B150" t="s">
        <v>604</v>
      </c>
      <c r="C150" t="s">
        <v>328</v>
      </c>
      <c r="D150" t="s">
        <v>329</v>
      </c>
      <c r="E150" t="s">
        <v>333</v>
      </c>
      <c r="F150" s="1" t="s">
        <v>148</v>
      </c>
    </row>
    <row r="151" spans="1:6" ht="12.75">
      <c r="A151" t="s">
        <v>605</v>
      </c>
      <c r="B151" t="s">
        <v>606</v>
      </c>
      <c r="C151" t="s">
        <v>265</v>
      </c>
      <c r="D151" t="s">
        <v>266</v>
      </c>
      <c r="E151" t="s">
        <v>374</v>
      </c>
      <c r="F151" s="1" t="s">
        <v>149</v>
      </c>
    </row>
    <row r="152" spans="1:6" ht="12.75">
      <c r="A152" t="s">
        <v>607</v>
      </c>
      <c r="B152" t="s">
        <v>608</v>
      </c>
      <c r="C152" t="s">
        <v>290</v>
      </c>
      <c r="D152" t="s">
        <v>291</v>
      </c>
      <c r="E152" t="s">
        <v>484</v>
      </c>
      <c r="F152" s="1" t="s">
        <v>150</v>
      </c>
    </row>
    <row r="153" spans="1:6" ht="12.75">
      <c r="A153" t="s">
        <v>609</v>
      </c>
      <c r="B153" t="s">
        <v>610</v>
      </c>
      <c r="C153" t="s">
        <v>328</v>
      </c>
      <c r="D153" t="s">
        <v>329</v>
      </c>
      <c r="E153" t="s">
        <v>333</v>
      </c>
      <c r="F153" s="1" t="s">
        <v>151</v>
      </c>
    </row>
    <row r="154" spans="1:6" ht="12.75">
      <c r="A154" t="s">
        <v>611</v>
      </c>
      <c r="B154" t="s">
        <v>612</v>
      </c>
      <c r="C154" t="s">
        <v>313</v>
      </c>
      <c r="D154" t="s">
        <v>314</v>
      </c>
      <c r="E154" t="s">
        <v>315</v>
      </c>
      <c r="F154" s="1" t="s">
        <v>152</v>
      </c>
    </row>
    <row r="155" spans="1:6" ht="12.75">
      <c r="A155" t="s">
        <v>613</v>
      </c>
      <c r="B155" t="s">
        <v>614</v>
      </c>
      <c r="C155" t="s">
        <v>280</v>
      </c>
      <c r="D155" t="s">
        <v>329</v>
      </c>
      <c r="E155" t="s">
        <v>615</v>
      </c>
      <c r="F155" s="1" t="s">
        <v>153</v>
      </c>
    </row>
    <row r="156" spans="1:6" ht="12.75">
      <c r="A156" t="s">
        <v>616</v>
      </c>
      <c r="B156" t="s">
        <v>617</v>
      </c>
      <c r="C156" t="s">
        <v>280</v>
      </c>
      <c r="D156" t="s">
        <v>281</v>
      </c>
      <c r="E156" t="s">
        <v>351</v>
      </c>
      <c r="F156" s="1" t="s">
        <v>154</v>
      </c>
    </row>
    <row r="157" spans="1:6" ht="12.75">
      <c r="A157" t="s">
        <v>618</v>
      </c>
      <c r="B157" t="s">
        <v>619</v>
      </c>
      <c r="C157" t="s">
        <v>243</v>
      </c>
      <c r="D157" t="s">
        <v>244</v>
      </c>
      <c r="E157" t="s">
        <v>287</v>
      </c>
      <c r="F157" s="1" t="s">
        <v>155</v>
      </c>
    </row>
    <row r="158" spans="1:6" ht="12.75">
      <c r="A158" t="s">
        <v>620</v>
      </c>
      <c r="B158" t="s">
        <v>621</v>
      </c>
      <c r="C158" t="s">
        <v>313</v>
      </c>
      <c r="D158" t="s">
        <v>314</v>
      </c>
      <c r="E158" t="s">
        <v>315</v>
      </c>
      <c r="F158" s="1" t="s">
        <v>156</v>
      </c>
    </row>
    <row r="159" spans="1:6" ht="12.75">
      <c r="A159" t="s">
        <v>622</v>
      </c>
      <c r="B159" t="s">
        <v>623</v>
      </c>
      <c r="C159" t="s">
        <v>248</v>
      </c>
      <c r="D159" t="s">
        <v>236</v>
      </c>
      <c r="E159" t="s">
        <v>249</v>
      </c>
      <c r="F159" s="1" t="s">
        <v>157</v>
      </c>
    </row>
    <row r="160" spans="1:6" ht="12.75">
      <c r="A160" t="s">
        <v>624</v>
      </c>
      <c r="B160" t="s">
        <v>625</v>
      </c>
      <c r="C160" t="s">
        <v>243</v>
      </c>
      <c r="D160" t="s">
        <v>244</v>
      </c>
      <c r="E160" t="s">
        <v>245</v>
      </c>
      <c r="F160" s="1" t="s">
        <v>158</v>
      </c>
    </row>
    <row r="161" spans="1:6" ht="12.75">
      <c r="A161" t="s">
        <v>626</v>
      </c>
      <c r="B161" t="s">
        <v>627</v>
      </c>
      <c r="C161" t="s">
        <v>313</v>
      </c>
      <c r="D161" t="s">
        <v>314</v>
      </c>
      <c r="E161" t="s">
        <v>315</v>
      </c>
      <c r="F161" s="1" t="s">
        <v>159</v>
      </c>
    </row>
    <row r="162" spans="1:6" ht="12.75">
      <c r="A162" t="s">
        <v>628</v>
      </c>
      <c r="B162" t="s">
        <v>629</v>
      </c>
      <c r="C162" t="s">
        <v>260</v>
      </c>
      <c r="D162" t="s">
        <v>260</v>
      </c>
      <c r="E162" t="s">
        <v>322</v>
      </c>
      <c r="F162" s="1" t="s">
        <v>160</v>
      </c>
    </row>
    <row r="163" spans="1:6" ht="12.75">
      <c r="A163" t="s">
        <v>630</v>
      </c>
      <c r="B163" t="s">
        <v>631</v>
      </c>
      <c r="C163" t="s">
        <v>235</v>
      </c>
      <c r="D163" t="s">
        <v>261</v>
      </c>
      <c r="E163" t="s">
        <v>262</v>
      </c>
      <c r="F163" s="1" t="s">
        <v>161</v>
      </c>
    </row>
    <row r="164" spans="1:6" ht="12.75">
      <c r="A164" t="s">
        <v>632</v>
      </c>
      <c r="B164" t="s">
        <v>633</v>
      </c>
      <c r="C164" t="s">
        <v>280</v>
      </c>
      <c r="D164" t="s">
        <v>281</v>
      </c>
      <c r="E164" t="s">
        <v>282</v>
      </c>
      <c r="F164" s="1" t="s">
        <v>162</v>
      </c>
    </row>
    <row r="165" spans="1:6" ht="12.75">
      <c r="A165" t="s">
        <v>634</v>
      </c>
      <c r="B165" t="s">
        <v>635</v>
      </c>
      <c r="C165" t="s">
        <v>235</v>
      </c>
      <c r="D165" t="s">
        <v>261</v>
      </c>
      <c r="E165" t="s">
        <v>379</v>
      </c>
      <c r="F165" s="1" t="s">
        <v>163</v>
      </c>
    </row>
    <row r="166" spans="1:6" ht="12.75">
      <c r="A166" t="s">
        <v>636</v>
      </c>
      <c r="B166" t="s">
        <v>637</v>
      </c>
      <c r="C166" t="s">
        <v>243</v>
      </c>
      <c r="D166" t="s">
        <v>281</v>
      </c>
      <c r="E166" t="s">
        <v>400</v>
      </c>
      <c r="F166" s="1" t="s">
        <v>164</v>
      </c>
    </row>
    <row r="167" spans="1:6" ht="12.75">
      <c r="A167" t="s">
        <v>638</v>
      </c>
      <c r="B167" t="s">
        <v>639</v>
      </c>
      <c r="C167" t="s">
        <v>280</v>
      </c>
      <c r="D167" t="s">
        <v>338</v>
      </c>
      <c r="E167" t="s">
        <v>560</v>
      </c>
      <c r="F167" s="1" t="s">
        <v>165</v>
      </c>
    </row>
    <row r="168" spans="1:6" ht="12.75">
      <c r="A168" t="s">
        <v>640</v>
      </c>
      <c r="B168" t="s">
        <v>641</v>
      </c>
      <c r="C168" t="s">
        <v>290</v>
      </c>
      <c r="D168" t="s">
        <v>291</v>
      </c>
      <c r="E168" t="s">
        <v>292</v>
      </c>
      <c r="F168" s="1" t="s">
        <v>166</v>
      </c>
    </row>
    <row r="169" spans="1:6" ht="12.75">
      <c r="A169" t="s">
        <v>642</v>
      </c>
      <c r="B169" t="s">
        <v>643</v>
      </c>
      <c r="C169" t="s">
        <v>280</v>
      </c>
      <c r="D169" t="s">
        <v>281</v>
      </c>
      <c r="E169" t="s">
        <v>282</v>
      </c>
      <c r="F169" s="1" t="s">
        <v>167</v>
      </c>
    </row>
    <row r="170" spans="1:6" ht="12.75">
      <c r="A170" t="s">
        <v>644</v>
      </c>
      <c r="B170" t="s">
        <v>645</v>
      </c>
      <c r="C170" t="s">
        <v>265</v>
      </c>
      <c r="D170" t="s">
        <v>266</v>
      </c>
      <c r="E170" t="s">
        <v>457</v>
      </c>
      <c r="F170" s="1" t="s">
        <v>168</v>
      </c>
    </row>
    <row r="171" spans="1:6" ht="12.75">
      <c r="A171" t="s">
        <v>646</v>
      </c>
      <c r="B171" t="s">
        <v>647</v>
      </c>
      <c r="C171" t="s">
        <v>313</v>
      </c>
      <c r="D171" t="s">
        <v>314</v>
      </c>
      <c r="E171" t="s">
        <v>315</v>
      </c>
      <c r="F171" s="1" t="s">
        <v>169</v>
      </c>
    </row>
    <row r="172" spans="1:6" ht="12.75">
      <c r="A172" t="s">
        <v>648</v>
      </c>
      <c r="B172" t="s">
        <v>649</v>
      </c>
      <c r="C172" t="s">
        <v>313</v>
      </c>
      <c r="D172" t="s">
        <v>314</v>
      </c>
      <c r="E172" t="s">
        <v>315</v>
      </c>
      <c r="F172" s="1" t="s">
        <v>170</v>
      </c>
    </row>
    <row r="173" spans="1:6" ht="12.75">
      <c r="A173" t="s">
        <v>650</v>
      </c>
      <c r="B173" t="s">
        <v>651</v>
      </c>
      <c r="C173" t="s">
        <v>231</v>
      </c>
      <c r="D173" t="s">
        <v>232</v>
      </c>
      <c r="E173" t="s">
        <v>233</v>
      </c>
      <c r="F173" s="1" t="s">
        <v>171</v>
      </c>
    </row>
    <row r="174" spans="1:6" ht="12.75">
      <c r="A174" t="s">
        <v>652</v>
      </c>
      <c r="B174" t="s">
        <v>653</v>
      </c>
      <c r="C174" t="s">
        <v>290</v>
      </c>
      <c r="D174" t="s">
        <v>338</v>
      </c>
      <c r="E174" t="s">
        <v>409</v>
      </c>
      <c r="F174" s="1" t="s">
        <v>172</v>
      </c>
    </row>
    <row r="175" spans="1:6" ht="12.75">
      <c r="A175" t="s">
        <v>654</v>
      </c>
      <c r="B175" t="s">
        <v>655</v>
      </c>
      <c r="C175" t="s">
        <v>328</v>
      </c>
      <c r="D175" t="s">
        <v>329</v>
      </c>
      <c r="E175" t="s">
        <v>521</v>
      </c>
      <c r="F175" s="1" t="s">
        <v>173</v>
      </c>
    </row>
    <row r="176" spans="1:6" ht="12.75">
      <c r="A176" t="s">
        <v>656</v>
      </c>
      <c r="B176" t="s">
        <v>657</v>
      </c>
      <c r="C176" t="s">
        <v>255</v>
      </c>
      <c r="D176" t="s">
        <v>256</v>
      </c>
      <c r="E176" t="s">
        <v>299</v>
      </c>
      <c r="F176" s="1" t="s">
        <v>174</v>
      </c>
    </row>
    <row r="177" spans="1:6" ht="12.75">
      <c r="A177" t="s">
        <v>658</v>
      </c>
      <c r="B177" t="s">
        <v>659</v>
      </c>
      <c r="C177" t="s">
        <v>313</v>
      </c>
      <c r="D177" t="s">
        <v>314</v>
      </c>
      <c r="E177" t="s">
        <v>315</v>
      </c>
      <c r="F177" s="1" t="s">
        <v>175</v>
      </c>
    </row>
    <row r="178" spans="1:6" ht="12.75">
      <c r="A178" t="s">
        <v>660</v>
      </c>
      <c r="B178" t="s">
        <v>661</v>
      </c>
      <c r="C178" t="s">
        <v>255</v>
      </c>
      <c r="D178" t="s">
        <v>256</v>
      </c>
      <c r="E178" t="s">
        <v>325</v>
      </c>
      <c r="F178" s="1" t="s">
        <v>176</v>
      </c>
    </row>
    <row r="179" spans="1:6" ht="12.75">
      <c r="A179" t="s">
        <v>662</v>
      </c>
      <c r="B179" t="s">
        <v>663</v>
      </c>
      <c r="C179" t="s">
        <v>280</v>
      </c>
      <c r="D179" t="s">
        <v>281</v>
      </c>
      <c r="E179" t="s">
        <v>351</v>
      </c>
      <c r="F179" s="1" t="s">
        <v>177</v>
      </c>
    </row>
    <row r="180" spans="1:6" ht="12.75">
      <c r="A180" t="s">
        <v>664</v>
      </c>
      <c r="B180" t="s">
        <v>665</v>
      </c>
      <c r="C180" t="s">
        <v>313</v>
      </c>
      <c r="D180" t="s">
        <v>314</v>
      </c>
      <c r="E180" t="s">
        <v>315</v>
      </c>
      <c r="F180" s="1" t="s">
        <v>178</v>
      </c>
    </row>
    <row r="181" spans="1:6" ht="12.75">
      <c r="A181" t="s">
        <v>666</v>
      </c>
      <c r="B181" t="s">
        <v>667</v>
      </c>
      <c r="C181" t="s">
        <v>248</v>
      </c>
      <c r="D181" t="s">
        <v>236</v>
      </c>
      <c r="E181" t="s">
        <v>274</v>
      </c>
      <c r="F181" s="1" t="s">
        <v>179</v>
      </c>
    </row>
    <row r="182" spans="1:6" ht="12.75">
      <c r="A182" t="s">
        <v>668</v>
      </c>
      <c r="B182" t="s">
        <v>669</v>
      </c>
      <c r="C182" t="s">
        <v>248</v>
      </c>
      <c r="D182" t="s">
        <v>236</v>
      </c>
      <c r="E182" t="s">
        <v>274</v>
      </c>
      <c r="F182" s="1" t="s">
        <v>180</v>
      </c>
    </row>
    <row r="183" spans="1:6" ht="12.75">
      <c r="A183" t="s">
        <v>670</v>
      </c>
      <c r="B183" t="s">
        <v>671</v>
      </c>
      <c r="C183" t="s">
        <v>260</v>
      </c>
      <c r="D183" t="s">
        <v>260</v>
      </c>
      <c r="E183" t="s">
        <v>358</v>
      </c>
      <c r="F183" s="1" t="s">
        <v>181</v>
      </c>
    </row>
    <row r="184" spans="1:6" ht="12.75">
      <c r="A184" t="s">
        <v>672</v>
      </c>
      <c r="B184" t="s">
        <v>673</v>
      </c>
      <c r="C184" t="s">
        <v>260</v>
      </c>
      <c r="D184" t="s">
        <v>260</v>
      </c>
      <c r="E184" t="s">
        <v>674</v>
      </c>
      <c r="F184" s="1" t="s">
        <v>182</v>
      </c>
    </row>
    <row r="185" spans="1:6" ht="12.75">
      <c r="A185" t="s">
        <v>675</v>
      </c>
      <c r="B185" t="s">
        <v>676</v>
      </c>
      <c r="C185" t="s">
        <v>280</v>
      </c>
      <c r="D185" t="s">
        <v>281</v>
      </c>
      <c r="E185" t="s">
        <v>400</v>
      </c>
      <c r="F185" s="1" t="s">
        <v>183</v>
      </c>
    </row>
    <row r="186" spans="1:6" ht="12.75">
      <c r="A186" t="s">
        <v>677</v>
      </c>
      <c r="B186" t="s">
        <v>678</v>
      </c>
      <c r="C186" t="s">
        <v>280</v>
      </c>
      <c r="D186" t="s">
        <v>281</v>
      </c>
      <c r="E186" t="s">
        <v>400</v>
      </c>
      <c r="F186" s="1" t="s">
        <v>184</v>
      </c>
    </row>
    <row r="187" spans="1:6" ht="12.75">
      <c r="A187" t="s">
        <v>679</v>
      </c>
      <c r="B187" t="s">
        <v>680</v>
      </c>
      <c r="C187" t="s">
        <v>280</v>
      </c>
      <c r="D187" t="s">
        <v>281</v>
      </c>
      <c r="E187" t="s">
        <v>400</v>
      </c>
      <c r="F187" s="1" t="s">
        <v>185</v>
      </c>
    </row>
    <row r="188" spans="1:6" ht="12.75">
      <c r="A188" t="s">
        <v>681</v>
      </c>
      <c r="B188" t="s">
        <v>682</v>
      </c>
      <c r="C188" t="s">
        <v>243</v>
      </c>
      <c r="D188" t="s">
        <v>244</v>
      </c>
      <c r="E188" t="s">
        <v>245</v>
      </c>
      <c r="F188" s="1" t="s">
        <v>186</v>
      </c>
    </row>
    <row r="189" spans="1:6" ht="12.75">
      <c r="A189" t="s">
        <v>683</v>
      </c>
      <c r="B189" t="s">
        <v>684</v>
      </c>
      <c r="C189" t="s">
        <v>265</v>
      </c>
      <c r="D189" t="s">
        <v>266</v>
      </c>
      <c r="E189" t="s">
        <v>267</v>
      </c>
      <c r="F189" s="1" t="s">
        <v>187</v>
      </c>
    </row>
    <row r="190" spans="1:6" ht="12.75">
      <c r="A190" t="s">
        <v>685</v>
      </c>
      <c r="B190" t="s">
        <v>686</v>
      </c>
      <c r="C190" t="s">
        <v>265</v>
      </c>
      <c r="D190" t="s">
        <v>266</v>
      </c>
      <c r="E190" t="s">
        <v>687</v>
      </c>
      <c r="F190" s="1" t="s">
        <v>188</v>
      </c>
    </row>
    <row r="191" spans="1:6" ht="12.75">
      <c r="A191" t="s">
        <v>688</v>
      </c>
      <c r="B191" t="s">
        <v>689</v>
      </c>
      <c r="C191" t="s">
        <v>231</v>
      </c>
      <c r="D191" t="s">
        <v>232</v>
      </c>
      <c r="E191" t="s">
        <v>233</v>
      </c>
      <c r="F191" s="1" t="s">
        <v>189</v>
      </c>
    </row>
    <row r="192" spans="1:6" ht="12.75">
      <c r="A192" t="s">
        <v>690</v>
      </c>
      <c r="B192" t="s">
        <v>691</v>
      </c>
      <c r="C192" t="s">
        <v>235</v>
      </c>
      <c r="D192" t="s">
        <v>261</v>
      </c>
      <c r="E192" t="s">
        <v>379</v>
      </c>
      <c r="F192" s="1" t="s">
        <v>190</v>
      </c>
    </row>
    <row r="193" spans="1:6" ht="12.75">
      <c r="A193" t="s">
        <v>692</v>
      </c>
      <c r="B193" t="s">
        <v>693</v>
      </c>
      <c r="C193" t="s">
        <v>290</v>
      </c>
      <c r="D193" t="s">
        <v>439</v>
      </c>
      <c r="E193" t="s">
        <v>491</v>
      </c>
      <c r="F193" s="1" t="s">
        <v>191</v>
      </c>
    </row>
    <row r="194" spans="1:6" ht="12.75">
      <c r="A194" t="s">
        <v>694</v>
      </c>
      <c r="B194" t="s">
        <v>695</v>
      </c>
      <c r="C194" t="s">
        <v>313</v>
      </c>
      <c r="D194" t="s">
        <v>314</v>
      </c>
      <c r="E194" t="s">
        <v>315</v>
      </c>
      <c r="F194" s="1" t="s">
        <v>192</v>
      </c>
    </row>
    <row r="195" spans="1:6" ht="12.75">
      <c r="A195" t="s">
        <v>696</v>
      </c>
      <c r="B195" t="s">
        <v>697</v>
      </c>
      <c r="C195" t="s">
        <v>243</v>
      </c>
      <c r="D195" t="s">
        <v>244</v>
      </c>
      <c r="E195" t="s">
        <v>245</v>
      </c>
      <c r="F195" s="1" t="s">
        <v>193</v>
      </c>
    </row>
    <row r="196" spans="1:6" ht="12.75">
      <c r="A196" t="s">
        <v>698</v>
      </c>
      <c r="B196" t="s">
        <v>699</v>
      </c>
      <c r="C196" t="s">
        <v>231</v>
      </c>
      <c r="D196" t="s">
        <v>232</v>
      </c>
      <c r="E196" t="s">
        <v>233</v>
      </c>
      <c r="F196" s="1" t="s">
        <v>194</v>
      </c>
    </row>
    <row r="197" spans="1:6" ht="12.75">
      <c r="A197" t="s">
        <v>700</v>
      </c>
      <c r="B197" t="s">
        <v>701</v>
      </c>
      <c r="C197" t="s">
        <v>255</v>
      </c>
      <c r="D197" t="s">
        <v>256</v>
      </c>
      <c r="E197" t="s">
        <v>299</v>
      </c>
      <c r="F197" s="1" t="s">
        <v>195</v>
      </c>
    </row>
    <row r="198" spans="1:6" ht="12.75">
      <c r="A198" t="s">
        <v>702</v>
      </c>
      <c r="B198" t="s">
        <v>703</v>
      </c>
      <c r="C198" t="s">
        <v>290</v>
      </c>
      <c r="D198" t="s">
        <v>338</v>
      </c>
      <c r="E198" t="s">
        <v>409</v>
      </c>
      <c r="F198" s="35" t="s">
        <v>218</v>
      </c>
    </row>
    <row r="199" spans="1:6" ht="12.75">
      <c r="A199" t="s">
        <v>704</v>
      </c>
      <c r="B199" t="s">
        <v>705</v>
      </c>
      <c r="C199" t="s">
        <v>255</v>
      </c>
      <c r="D199" t="s">
        <v>256</v>
      </c>
      <c r="E199" t="s">
        <v>476</v>
      </c>
      <c r="F199" s="1" t="s">
        <v>196</v>
      </c>
    </row>
    <row r="200" spans="1:6" ht="12.75">
      <c r="A200" t="s">
        <v>706</v>
      </c>
      <c r="B200" t="s">
        <v>707</v>
      </c>
      <c r="C200" t="s">
        <v>265</v>
      </c>
      <c r="D200" t="s">
        <v>266</v>
      </c>
      <c r="E200" t="s">
        <v>267</v>
      </c>
      <c r="F200" s="1" t="s">
        <v>197</v>
      </c>
    </row>
    <row r="201" spans="1:6" ht="12.75">
      <c r="A201" t="s">
        <v>708</v>
      </c>
      <c r="B201" t="s">
        <v>709</v>
      </c>
      <c r="C201" t="s">
        <v>280</v>
      </c>
      <c r="D201" t="s">
        <v>281</v>
      </c>
      <c r="E201" t="s">
        <v>308</v>
      </c>
      <c r="F201" s="1" t="s">
        <v>198</v>
      </c>
    </row>
    <row r="202" spans="1:6" ht="12.75">
      <c r="A202" t="s">
        <v>710</v>
      </c>
      <c r="B202" t="s">
        <v>711</v>
      </c>
      <c r="C202" t="s">
        <v>265</v>
      </c>
      <c r="D202" t="s">
        <v>266</v>
      </c>
      <c r="E202" t="s">
        <v>457</v>
      </c>
      <c r="F202" s="1" t="s">
        <v>199</v>
      </c>
    </row>
    <row r="203" spans="1:6" ht="12.75">
      <c r="A203" t="s">
        <v>712</v>
      </c>
      <c r="B203" t="s">
        <v>713</v>
      </c>
      <c r="C203" t="s">
        <v>248</v>
      </c>
      <c r="D203" t="s">
        <v>236</v>
      </c>
      <c r="E203" t="s">
        <v>252</v>
      </c>
      <c r="F203" s="1" t="s">
        <v>200</v>
      </c>
    </row>
    <row r="204" spans="1:6" ht="12.75">
      <c r="A204" t="s">
        <v>714</v>
      </c>
      <c r="B204" t="s">
        <v>715</v>
      </c>
      <c r="C204" t="s">
        <v>290</v>
      </c>
      <c r="D204" t="s">
        <v>439</v>
      </c>
      <c r="E204" t="s">
        <v>491</v>
      </c>
      <c r="F204" s="1" t="s">
        <v>201</v>
      </c>
    </row>
    <row r="205" spans="1:6" ht="12.75">
      <c r="A205" t="s">
        <v>716</v>
      </c>
      <c r="B205" t="s">
        <v>717</v>
      </c>
      <c r="C205" t="s">
        <v>248</v>
      </c>
      <c r="D205" t="s">
        <v>236</v>
      </c>
      <c r="E205" t="s">
        <v>237</v>
      </c>
      <c r="F205" s="1" t="s">
        <v>202</v>
      </c>
    </row>
    <row r="206" spans="1:6" ht="12.75">
      <c r="A206" t="s">
        <v>718</v>
      </c>
      <c r="B206" t="s">
        <v>719</v>
      </c>
      <c r="C206" t="s">
        <v>243</v>
      </c>
      <c r="D206" t="s">
        <v>244</v>
      </c>
      <c r="E206" t="s">
        <v>384</v>
      </c>
      <c r="F206" s="1" t="s">
        <v>203</v>
      </c>
    </row>
    <row r="207" spans="1:6" ht="12.75">
      <c r="A207" t="s">
        <v>720</v>
      </c>
      <c r="B207" t="s">
        <v>721</v>
      </c>
      <c r="C207" t="s">
        <v>280</v>
      </c>
      <c r="D207" t="s">
        <v>281</v>
      </c>
      <c r="E207" t="s">
        <v>400</v>
      </c>
      <c r="F207" s="1" t="s">
        <v>204</v>
      </c>
    </row>
    <row r="208" spans="1:6" ht="12.75">
      <c r="A208" t="s">
        <v>722</v>
      </c>
      <c r="B208" t="s">
        <v>723</v>
      </c>
      <c r="C208" t="s">
        <v>313</v>
      </c>
      <c r="D208" t="s">
        <v>314</v>
      </c>
      <c r="E208" t="s">
        <v>315</v>
      </c>
      <c r="F208" s="1" t="s">
        <v>205</v>
      </c>
    </row>
    <row r="209" spans="1:6" ht="12.75">
      <c r="A209" t="s">
        <v>724</v>
      </c>
      <c r="B209" t="s">
        <v>725</v>
      </c>
      <c r="C209" t="s">
        <v>231</v>
      </c>
      <c r="D209" t="s">
        <v>232</v>
      </c>
      <c r="E209" t="s">
        <v>233</v>
      </c>
      <c r="F209" s="1" t="s">
        <v>206</v>
      </c>
    </row>
    <row r="210" spans="1:6" ht="12.75">
      <c r="A210" t="s">
        <v>726</v>
      </c>
      <c r="B210" t="s">
        <v>727</v>
      </c>
      <c r="C210" t="s">
        <v>231</v>
      </c>
      <c r="D210" t="s">
        <v>232</v>
      </c>
      <c r="E210" t="s">
        <v>233</v>
      </c>
      <c r="F210" s="1" t="s">
        <v>207</v>
      </c>
    </row>
    <row r="211" spans="1:6" ht="12.75">
      <c r="A211" t="s">
        <v>728</v>
      </c>
      <c r="B211" t="s">
        <v>729</v>
      </c>
      <c r="C211" t="s">
        <v>280</v>
      </c>
      <c r="D211" t="s">
        <v>281</v>
      </c>
      <c r="E211" t="s">
        <v>282</v>
      </c>
      <c r="F211" s="1" t="s">
        <v>208</v>
      </c>
    </row>
    <row r="212" spans="1:6" ht="12.75">
      <c r="A212" t="s">
        <v>730</v>
      </c>
      <c r="B212" t="s">
        <v>731</v>
      </c>
      <c r="C212" t="s">
        <v>243</v>
      </c>
      <c r="D212" t="s">
        <v>295</v>
      </c>
      <c r="E212" t="s">
        <v>305</v>
      </c>
      <c r="F212" s="1" t="s">
        <v>209</v>
      </c>
    </row>
    <row r="213" spans="1:6" ht="12.75">
      <c r="A213" t="s">
        <v>732</v>
      </c>
      <c r="B213" t="s">
        <v>733</v>
      </c>
      <c r="C213" t="s">
        <v>290</v>
      </c>
      <c r="D213" t="s">
        <v>338</v>
      </c>
      <c r="E213" t="s">
        <v>734</v>
      </c>
      <c r="F213" s="1" t="s">
        <v>210</v>
      </c>
    </row>
    <row r="214" spans="1:6" ht="12.75">
      <c r="A214" t="s">
        <v>735</v>
      </c>
      <c r="B214" t="s">
        <v>736</v>
      </c>
      <c r="C214" t="s">
        <v>231</v>
      </c>
      <c r="D214" t="s">
        <v>232</v>
      </c>
      <c r="E214" t="s">
        <v>233</v>
      </c>
      <c r="F214" s="1" t="s">
        <v>211</v>
      </c>
    </row>
    <row r="215" spans="1:6" ht="12.75">
      <c r="A215" t="s">
        <v>737</v>
      </c>
      <c r="B215" t="s">
        <v>738</v>
      </c>
      <c r="C215" t="s">
        <v>313</v>
      </c>
      <c r="D215" t="s">
        <v>314</v>
      </c>
      <c r="E215" t="s">
        <v>315</v>
      </c>
      <c r="F215" s="1" t="s">
        <v>212</v>
      </c>
    </row>
    <row r="216" spans="1:6" ht="12.75">
      <c r="A216" t="s">
        <v>739</v>
      </c>
      <c r="B216" t="s">
        <v>740</v>
      </c>
      <c r="C216" t="s">
        <v>260</v>
      </c>
      <c r="D216" t="s">
        <v>260</v>
      </c>
      <c r="E216" t="s">
        <v>358</v>
      </c>
      <c r="F216" s="1" t="s">
        <v>213</v>
      </c>
    </row>
    <row r="217" spans="1:6" ht="12.75">
      <c r="A217" t="s">
        <v>741</v>
      </c>
      <c r="B217" t="s">
        <v>742</v>
      </c>
      <c r="C217" t="s">
        <v>235</v>
      </c>
      <c r="D217" t="s">
        <v>261</v>
      </c>
      <c r="E217" t="s">
        <v>743</v>
      </c>
      <c r="F217" s="1" t="s">
        <v>214</v>
      </c>
    </row>
    <row r="218" spans="1:6" ht="12.75">
      <c r="A218" t="s">
        <v>744</v>
      </c>
      <c r="B218" t="s">
        <v>745</v>
      </c>
      <c r="C218" t="s">
        <v>235</v>
      </c>
      <c r="D218" t="s">
        <v>261</v>
      </c>
      <c r="E218" t="s">
        <v>302</v>
      </c>
      <c r="F218" s="1" t="s">
        <v>215</v>
      </c>
    </row>
    <row r="219" spans="1:6" ht="12.75">
      <c r="A219" t="s">
        <v>746</v>
      </c>
      <c r="B219" t="s">
        <v>747</v>
      </c>
      <c r="C219" t="s">
        <v>265</v>
      </c>
      <c r="D219" t="s">
        <v>266</v>
      </c>
      <c r="E219" t="s">
        <v>457</v>
      </c>
      <c r="F219" s="1" t="s">
        <v>216</v>
      </c>
    </row>
    <row r="220" spans="1:6" ht="12.75">
      <c r="A220" s="20"/>
      <c r="B220" s="20"/>
      <c r="C220" s="20"/>
      <c r="D220" s="20"/>
      <c r="E220" s="20"/>
      <c r="F220" s="56"/>
    </row>
    <row r="221" spans="1:6" ht="12.75">
      <c r="A221" s="20"/>
      <c r="B221" s="20"/>
      <c r="C221" s="20"/>
      <c r="D221" s="20"/>
      <c r="E221" s="20"/>
      <c r="F221" s="56"/>
    </row>
    <row r="222" spans="1:6" ht="12.75">
      <c r="A222" s="20"/>
      <c r="B222" s="20"/>
      <c r="C222" s="20"/>
      <c r="D222" s="20"/>
      <c r="E222" s="20"/>
      <c r="F222" s="56"/>
    </row>
    <row r="223" spans="1:6" ht="12.75">
      <c r="A223" s="20"/>
      <c r="B223" s="20"/>
      <c r="C223" s="20"/>
      <c r="D223" s="20"/>
      <c r="E223" s="20"/>
      <c r="F223" s="56"/>
    </row>
    <row r="224" spans="1:6" ht="12.75">
      <c r="A224" s="20"/>
      <c r="B224" s="20"/>
      <c r="C224" s="20"/>
      <c r="D224" s="20"/>
      <c r="E224" s="20"/>
      <c r="F224" s="56"/>
    </row>
    <row r="225" spans="1:6" ht="12.75">
      <c r="A225" s="20"/>
      <c r="B225" s="20"/>
      <c r="C225" s="20"/>
      <c r="D225" s="20"/>
      <c r="E225" s="20"/>
      <c r="F225" s="56"/>
    </row>
    <row r="226" spans="1:6" ht="12.75">
      <c r="A226" s="20"/>
      <c r="B226" s="20"/>
      <c r="C226" s="20"/>
      <c r="D226" s="20"/>
      <c r="E226" s="20"/>
      <c r="F226" s="56"/>
    </row>
    <row r="227" spans="1:6" ht="12.75">
      <c r="A227" s="20"/>
      <c r="B227" s="20"/>
      <c r="C227" s="20"/>
      <c r="D227" s="20"/>
      <c r="E227" s="20"/>
      <c r="F227" s="56"/>
    </row>
    <row r="228" spans="1:6" ht="12.75">
      <c r="A228" s="20"/>
      <c r="B228" s="20"/>
      <c r="C228" s="20"/>
      <c r="D228" s="20"/>
      <c r="E228" s="20"/>
      <c r="F228" s="56"/>
    </row>
    <row r="229" spans="1:6" ht="12.75">
      <c r="A229" s="20"/>
      <c r="B229" s="20"/>
      <c r="C229" s="20"/>
      <c r="D229" s="20"/>
      <c r="E229" s="20"/>
      <c r="F229" s="56"/>
    </row>
    <row r="230" spans="1:6" ht="12.75">
      <c r="A230" s="20"/>
      <c r="B230" s="20"/>
      <c r="C230" s="20"/>
      <c r="D230" s="20"/>
      <c r="E230" s="20"/>
      <c r="F230" s="56"/>
    </row>
    <row r="231" spans="1:6" ht="12.75">
      <c r="A231" s="20"/>
      <c r="B231" s="20"/>
      <c r="C231" s="20"/>
      <c r="D231" s="20"/>
      <c r="E231" s="20"/>
      <c r="F231" s="56"/>
    </row>
    <row r="232" spans="1:6" ht="12.75">
      <c r="A232" s="20"/>
      <c r="B232" s="20"/>
      <c r="C232" s="20"/>
      <c r="D232" s="20"/>
      <c r="E232" s="20"/>
      <c r="F232" s="56"/>
    </row>
    <row r="233" spans="1:6" ht="12.75">
      <c r="A233" s="20"/>
      <c r="B233" s="20"/>
      <c r="C233" s="20"/>
      <c r="D233" s="20"/>
      <c r="E233" s="20"/>
      <c r="F233" s="56"/>
    </row>
    <row r="234" spans="1:6" ht="12.75">
      <c r="A234" s="20"/>
      <c r="B234" s="20"/>
      <c r="C234" s="20"/>
      <c r="D234" s="20"/>
      <c r="E234" s="20"/>
      <c r="F234" s="56"/>
    </row>
    <row r="235" spans="1:6" ht="12.75">
      <c r="A235" s="20"/>
      <c r="B235" s="20"/>
      <c r="C235" s="20"/>
      <c r="D235" s="20"/>
      <c r="E235" s="20"/>
      <c r="F235" s="56"/>
    </row>
    <row r="236" spans="1:6" ht="12.75">
      <c r="A236" s="20"/>
      <c r="B236" s="20"/>
      <c r="C236" s="20"/>
      <c r="D236" s="20"/>
      <c r="E236" s="20"/>
      <c r="F236" s="56"/>
    </row>
    <row r="237" spans="1:6" ht="12.75">
      <c r="A237" s="20"/>
      <c r="B237" s="20"/>
      <c r="C237" s="20"/>
      <c r="D237" s="20"/>
      <c r="E237" s="20"/>
      <c r="F237" s="56"/>
    </row>
    <row r="238" spans="1:6" ht="12.75">
      <c r="A238" s="20"/>
      <c r="B238" s="20"/>
      <c r="C238" s="20"/>
      <c r="D238" s="20"/>
      <c r="E238" s="20"/>
      <c r="F238" s="56"/>
    </row>
    <row r="239" spans="1:6" ht="12.75">
      <c r="A239" s="20"/>
      <c r="B239" s="20"/>
      <c r="C239" s="20"/>
      <c r="D239" s="20"/>
      <c r="E239" s="20"/>
      <c r="F239" s="56"/>
    </row>
    <row r="240" spans="1:6" ht="12.75">
      <c r="A240" s="20"/>
      <c r="B240" s="20"/>
      <c r="C240" s="20"/>
      <c r="D240" s="20"/>
      <c r="E240" s="20"/>
      <c r="F240" s="56"/>
    </row>
  </sheetData>
  <sheetProtection password="C78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Matras</dc:creator>
  <cp:keywords/>
  <dc:description/>
  <cp:lastModifiedBy>Tomáš Matras</cp:lastModifiedBy>
  <cp:lastPrinted>2006-04-13T21:59:29Z</cp:lastPrinted>
  <dcterms:created xsi:type="dcterms:W3CDTF">2006-04-04T20:31:28Z</dcterms:created>
  <dcterms:modified xsi:type="dcterms:W3CDTF">2007-06-17T21:02:06Z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